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16" documentId="120_S{2AC9BD13-BADA-5192-A53E-5A8FF88502F6}" xr6:coauthVersionLast="47" xr6:coauthVersionMax="47" xr10:uidLastSave="{79755DF7-49F3-4377-8ACB-F23FB14AA14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<sst xmlns="http://schemas.openxmlformats.org/spreadsheetml/2006/main" count="180306" uniqueCount="39136">
  <si>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</si>
  <si>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</si>
  <si>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</si>
  <si>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</si>
  <si>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</si>
  <si>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</si>
  <si>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</si>
  <si>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</si>
  <si>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</si>
  <si>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</si>
  <si>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</si>
  <si>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</si>
  <si>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</si>
  <si>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</si>
  <si>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</si>
  <si>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</si>
  <si>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</si>
  <si>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</si>
  <si>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</si>
  <si>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</si>
  <si>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</si>
  <si>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</si>
  <si>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</si>
  <si>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</si>
  <si>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</si>
  <si>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</si>
  <si>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</si>
  <si>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</si>
  <si>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</si>
  <si>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</si>
  <si>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</si>
  <si>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</si>
  <si>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</si>
  <si>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</si>
  <si>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</si>
  <si>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</si>
  <si>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</si>
  <si>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</si>
  <si>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</si>
  <si>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</si>
  <si>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</si>
  <si>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</si>
  <si>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</si>
  <si>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</si>
  <si>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</si>
  <si>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</si>
  <si>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</si>
  <si>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</si>
  <si>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</si>
  <si>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</si>
  <si>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</si>
  <si>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</si>
  <si>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</si>
  <si>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</si>
  <si>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</si>
  <si>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</si>
  <si>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</si>
  <si>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</si>
  <si>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</si>
  <si>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</si>
  <si>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</si>
  <si>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</si>
  <si>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</si>
  <si>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</si>
  <si>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</si>
  <si>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</si>
  <si>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</si>
  <si>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</si>
  <si>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</si>
  <si>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</si>
  <si>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</si>
  <si>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</si>
  <si>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</si>
  <si>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</si>
  <si>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</si>
  <si>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</si>
  <si>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</si>
  <si>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</si>
  <si>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</si>
  <si>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</si>
  <si>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</si>
  <si>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</si>
  <si>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</si>
  <si>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</si>
  <si>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</si>
  <si>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</si>
  <si>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</si>
  <si>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</si>
  <si>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</si>
  <si>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</si>
  <si>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</si>
  <si>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</si>
  <si>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</si>
  <si>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</si>
  <si>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</si>
  <si>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</si>
  <si>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</si>
  <si>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</si>
  <si>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</si>
  <si>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</si>
  <si>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</si>
  <si>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</si>
  <si>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</si>
  <si>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</si>
  <si>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</si>
  <si>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</si>
  <si>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</si>
  <si>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</si>
  <si>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</si>
  <si>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</si>
  <si>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</si>
  <si>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</si>
  <si>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</si>
  <si>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</si>
  <si>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</si>
  <si>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</si>
  <si>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</si>
  <si>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</si>
  <si>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</si>
  <si>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</si>
  <si>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</si>
  <si>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</si>
  <si>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</si>
  <si>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</si>
  <si>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</si>
  <si>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</si>
  <si>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</si>
  <si>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</si>
  <si>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</si>
  <si>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</si>
  <si>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</si>
  <si>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</si>
  <si>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</si>
  <si>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</si>
  <si>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</si>
  <si>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</si>
  <si>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</si>
  <si>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</si>
  <si>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</si>
  <si>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</si>
  <si>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</si>
  <si>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</si>
  <si>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</si>
  <si>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</si>
  <si>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</si>
  <si>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</si>
  <si>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</si>
  <si>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</si>
  <si>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</si>
  <si>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</si>
  <si>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</si>
  <si>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</si>
  <si>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</si>
  <si>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</si>
  <si>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</si>
  <si>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</si>
  <si>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</si>
  <si>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</si>
  <si>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</si>
  <si>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</si>
  <si>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</si>
  <si>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</si>
  <si>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</si>
  <si>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</si>
  <si>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</si>
  <si>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</si>
  <si>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</si>
  <si>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</si>
  <si>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</si>
  <si>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</si>
  <si>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</si>
  <si>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</si>
  <si>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</si>
  <si>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</si>
  <si>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</si>
  <si>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</si>
  <si>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</si>
  <si>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</si>
  <si>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</si>
  <si>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</si>
  <si>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</si>
  <si>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</si>
  <si>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</si>
  <si>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</si>
  <si>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</si>
  <si>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</si>
  <si>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</si>
  <si>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</si>
  <si>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</si>
  <si>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</si>
  <si>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</si>
  <si>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</si>
  <si>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</si>
  <si>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</si>
  <si>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</si>
  <si>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</si>
  <si>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</si>
  <si>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</si>
  <si>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</si>
  <si>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</si>
  <si>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</si>
  <si>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</si>
  <si>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</si>
  <si>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</si>
  <si>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</si>
  <si>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</si>
  <si>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</si>
  <si>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</si>
  <si>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</si>
  <si>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</si>
  <si>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</si>
  <si>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</si>
  <si>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</si>
  <si>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</si>
  <si>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</si>
  <si>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</si>
  <si>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</si>
  <si>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</si>
  <si>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</si>
  <si>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</si>
  <si>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</si>
  <si>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</si>
  <si>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</si>
  <si>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</si>
  <si>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</si>
  <si>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</si>
  <si>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</si>
  <si>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</si>
  <si>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</si>
  <si>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</si>
  <si>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</si>
  <si>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</si>
  <si>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</si>
  <si>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</si>
  <si>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</si>
  <si>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</si>
  <si>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</si>
  <si>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</si>
  <si>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</si>
  <si>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</si>
  <si>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</si>
  <si>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</si>
  <si>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</si>
  <si>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</si>
  <si>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</si>
  <si>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</si>
  <si>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</si>
  <si>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</si>
  <si>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</si>
  <si>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</si>
  <si>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</si>
  <si>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</si>
  <si>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</si>
  <si>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</si>
  <si>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</si>
  <si>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</si>
  <si>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</si>
  <si>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</si>
  <si>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</si>
  <si>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</si>
  <si>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</si>
  <si>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</si>
  <si>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</si>
  <si>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</si>
  <si>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</si>
  <si>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</si>
  <si>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</si>
  <si>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</si>
  <si>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</si>
  <si>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</si>
  <si>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</si>
  <si>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</si>
  <si>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</si>
  <si>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</si>
  <si>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</si>
  <si>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</si>
  <si>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</si>
  <si>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</si>
  <si>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</si>
  <si>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</si>
  <si>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</si>
  <si>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</si>
  <si>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</si>
  <si>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</si>
  <si>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</si>
  <si>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</si>
  <si>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</si>
  <si>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</si>
  <si>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</si>
  <si>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</si>
  <si>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</si>
  <si>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</si>
  <si>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</si>
  <si>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</si>
  <si>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</si>
  <si>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</si>
  <si>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</si>
  <si>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</si>
  <si>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</si>
  <si>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</si>
  <si>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</si>
  <si>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</si>
  <si>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</si>
  <si>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</si>
  <si>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</si>
  <si>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</si>
  <si>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</si>
  <si>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</si>
  <si>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</si>
  <si>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</si>
  <si>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</si>
  <si>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</si>
  <si>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</si>
  <si>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</si>
  <si>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</si>
  <si>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</si>
  <si>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</si>
  <si>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</si>
  <si>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</si>
  <si>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</si>
  <si>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</si>
  <si>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</si>
  <si>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</si>
  <si>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</si>
  <si>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</si>
  <si>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</si>
  <si>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</si>
  <si>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</si>
  <si>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</si>
  <si>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</si>
  <si>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</si>
  <si>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</si>
  <si>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</si>
  <si>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</si>
  <si>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</si>
  <si>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</si>
  <si>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</si>
  <si>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</si>
  <si>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</si>
  <si>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</si>
  <si>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</si>
  <si>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</si>
  <si>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</si>
  <si>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</si>
  <si>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</si>
  <si>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</si>
  <si>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</si>
  <si>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</si>
  <si>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</si>
  <si>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</si>
  <si>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</si>
  <si>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</si>
  <si>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</si>
  <si>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</si>
  <si>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</si>
  <si>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</si>
  <si>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</si>
  <si>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</si>
  <si>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</si>
  <si>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</si>
  <si>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</si>
  <si>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</si>
  <si>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</si>
  <si>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</si>
  <si>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</si>
  <si>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</si>
  <si>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</si>
  <si>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</si>
  <si>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</si>
  <si>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</si>
  <si>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</si>
  <si>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</si>
  <si>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</si>
  <si>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</si>
  <si>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</si>
  <si>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</si>
  <si>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</si>
  <si>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</si>
  <si>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</si>
  <si>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</si>
  <si>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</si>
  <si>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</si>
  <si>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</si>
  <si>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</si>
  <si>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</si>
  <si>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</si>
  <si>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</si>
  <si>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</si>
  <si>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</si>
  <si>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</si>
  <si>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</si>
  <si>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</si>
  <si>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</si>
  <si>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</si>
  <si>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</si>
  <si>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</si>
  <si>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</si>
  <si>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</si>
  <si>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</si>
  <si>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</si>
  <si>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</si>
  <si>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</si>
  <si>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</si>
  <si>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</si>
  <si>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</si>
  <si>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</si>
  <si>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</si>
  <si>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</si>
  <si>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</si>
  <si>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</si>
  <si>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</si>
  <si>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</si>
  <si>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</si>
  <si>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</si>
  <si>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</si>
  <si>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</si>
  <si>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</si>
  <si>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</si>
  <si>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</si>
  <si>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</si>
  <si>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</si>
  <si>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</si>
  <si>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</si>
  <si>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</si>
  <si>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</si>
  <si>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</si>
  <si>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</si>
  <si>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</si>
  <si>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</si>
  <si>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</si>
  <si>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</si>
  <si>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</si>
  <si>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</si>
  <si>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</si>
  <si>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</si>
  <si>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</si>
  <si>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</si>
  <si>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</si>
  <si>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</si>
  <si>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</si>
  <si>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</si>
  <si>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</si>
  <si>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</si>
  <si>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</si>
  <si>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</si>
  <si>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</si>
  <si>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</si>
  <si>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</si>
  <si>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</si>
  <si>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</si>
  <si>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</si>
  <si>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</si>
  <si>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</si>
  <si>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</si>
  <si>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</si>
  <si>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</si>
  <si>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</si>
  <si>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</si>
  <si>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</si>
  <si>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</si>
  <si>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</si>
  <si>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</si>
  <si>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</si>
  <si>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</si>
  <si>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</si>
  <si>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</si>
  <si>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</si>
  <si>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</si>
  <si>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</si>
  <si>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</si>
  <si>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</si>
  <si>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</si>
  <si>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</si>
  <si>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</si>
  <si>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</si>
  <si>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</si>
  <si>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</si>
  <si>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</si>
  <si>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</si>
  <si>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</si>
  <si>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</si>
  <si>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</si>
  <si>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</si>
  <si>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</si>
  <si>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</si>
  <si>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</si>
  <si>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</si>
  <si>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</si>
  <si>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</si>
  <si>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</si>
  <si>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</si>
  <si>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</si>
  <si>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</si>
  <si>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</si>
  <si>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</si>
  <si>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</si>
  <si>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</si>
  <si>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</si>
  <si>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</si>
  <si>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</si>
  <si>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</si>
  <si>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</si>
  <si>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</si>
  <si>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</si>
  <si>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</si>
  <si>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</si>
  <si>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</si>
  <si>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</si>
  <si>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</si>
  <si>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</si>
  <si>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</si>
  <si>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</si>
  <si>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</si>
  <si>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</si>
  <si>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</si>
  <si>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</si>
  <si>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</si>
  <si>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</si>
  <si>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</si>
  <si>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</si>
  <si>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</si>
  <si>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</si>
  <si>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</si>
  <si>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</si>
  <si>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</si>
  <si>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</si>
  <si>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</si>
  <si>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</si>
  <si>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</si>
  <si>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</si>
  <si>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</si>
  <si>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</si>
  <si>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</si>
  <si>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</si>
  <si>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</si>
  <si>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</si>
  <si>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</si>
  <si>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</si>
  <si>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</si>
  <si>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</si>
  <si>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</si>
  <si>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</si>
  <si>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</si>
  <si>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</si>
  <si>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</si>
  <si>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</si>
  <si>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</si>
  <si>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</si>
  <si>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</si>
  <si>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</si>
  <si>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</si>
  <si>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</si>
  <si>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</si>
  <si>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</si>
  <si>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</si>
  <si>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</si>
  <si>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</si>
  <si>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</si>
  <si>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</si>
  <si>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</si>
  <si>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</si>
  <si>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</si>
  <si>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</si>
  <si>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</si>
  <si>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</si>
  <si>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</si>
  <si>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</si>
  <si>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</si>
  <si>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</si>
  <si>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</si>
  <si>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</si>
  <si>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</si>
  <si>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</si>
  <si>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</si>
  <si>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</si>
  <si>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</si>
  <si>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</si>
  <si>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</si>
  <si>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</si>
  <si>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</si>
  <si>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</si>
  <si>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</si>
  <si>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</si>
  <si>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</si>
  <si>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</si>
  <si>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</si>
  <si>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</si>
  <si>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</si>
  <si>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</si>
  <si>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</si>
  <si>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</si>
  <si>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</si>
  <si>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</si>
  <si>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</si>
  <si>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</si>
  <si>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</si>
  <si>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</si>
  <si>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</si>
  <si>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</si>
  <si>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</si>
  <si>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</si>
  <si>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</si>
  <si>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</si>
  <si>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</si>
  <si>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</si>
  <si>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</si>
  <si>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</si>
  <si>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</si>
  <si>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</si>
  <si>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</si>
  <si>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</si>
  <si>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</si>
  <si>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</si>
  <si>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</si>
  <si>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</si>
  <si>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</si>
  <si>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</si>
  <si>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</si>
  <si>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</si>
  <si>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</si>
  <si>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</si>
  <si>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</si>
  <si>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</si>
  <si>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</si>
  <si>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</si>
  <si>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</si>
  <si>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</si>
  <si>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</si>
  <si>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</si>
  <si>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</si>
  <si>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</si>
  <si>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</si>
  <si>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</si>
  <si>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</si>
  <si>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</si>
  <si>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</si>
  <si>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</si>
  <si>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</si>
  <si>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</si>
  <si>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</si>
  <si>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</si>
  <si>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</si>
  <si>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</si>
  <si>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</si>
  <si>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</si>
  <si>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</si>
  <si>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</si>
  <si>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</si>
  <si>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</si>
  <si>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</si>
  <si>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</si>
  <si>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</si>
  <si>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</si>
  <si>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</si>
  <si>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</si>
  <si>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</si>
  <si>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</si>
  <si>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</si>
  <si>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</si>
  <si>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</si>
  <si>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</si>
  <si>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</si>
  <si>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</si>
  <si>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</si>
  <si>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</si>
  <si>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</si>
  <si>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</si>
  <si>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</si>
  <si>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</si>
  <si>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</si>
  <si>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</si>
  <si>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</si>
  <si>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</si>
  <si>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</si>
  <si>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</si>
  <si>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</si>
  <si>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</si>
  <si>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</si>
  <si>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</si>
  <si>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</si>
  <si>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</si>
  <si>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</si>
  <si>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</si>
  <si>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</si>
  <si>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</si>
  <si>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</si>
  <si>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</si>
  <si>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</si>
  <si>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</si>
  <si>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</si>
  <si>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</si>
  <si>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</si>
  <si>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</si>
  <si>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</si>
  <si>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</si>
  <si>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</si>
  <si>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</si>
  <si>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</si>
  <si>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</si>
  <si>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</si>
  <si>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</si>
  <si>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</si>
  <si>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</si>
  <si>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</si>
  <si>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</si>
  <si>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</si>
  <si>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</si>
  <si>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</si>
  <si>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</si>
  <si>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</si>
  <si>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</si>
  <si>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</si>
  <si>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</si>
  <si>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</si>
  <si>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</si>
  <si>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</si>
  <si>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</si>
  <si>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</si>
  <si>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</si>
  <si>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</si>
  <si>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</si>
  <si>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</si>
  <si>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</si>
  <si>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</si>
  <si>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</si>
  <si>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</si>
  <si>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</si>
  <si>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</si>
  <si>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</si>
  <si>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</si>
  <si>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</si>
  <si>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</si>
  <si>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</si>
  <si>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</si>
  <si>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</si>
  <si>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</si>
  <si>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</si>
  <si>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</si>
  <si>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</si>
  <si>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</si>
  <si>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</si>
  <si>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</si>
  <si>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</si>
  <si>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</si>
  <si>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</si>
  <si>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</si>
  <si>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</si>
  <si>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</si>
  <si>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</si>
  <si>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</si>
  <si>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</si>
  <si>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</si>
  <si>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</si>
  <si>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</si>
  <si>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</si>
  <si>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</si>
  <si>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</si>
  <si>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</si>
  <si>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</si>
  <si>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</si>
  <si>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</si>
  <si>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</si>
  <si>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</si>
  <si>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</si>
  <si>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</si>
  <si>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</si>
  <si>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</si>
  <si>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</si>
  <si>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</si>
  <si>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</si>
  <si>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</si>
  <si>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</si>
  <si>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</si>
  <si>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</si>
  <si>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</si>
  <si>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</si>
  <si>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</si>
  <si>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</si>
  <si>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</si>
  <si>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</si>
  <si>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</si>
  <si>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</si>
  <si>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</si>
  <si>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</si>
  <si>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</si>
  <si>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</si>
  <si>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</si>
  <si>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</si>
  <si>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</si>
  <si>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</si>
  <si>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</si>
  <si>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</si>
  <si>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</si>
  <si>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</si>
  <si>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</si>
  <si>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</si>
  <si>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</si>
  <si>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</si>
  <si>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</si>
  <si>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</si>
  <si>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</si>
  <si>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</si>
  <si>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</si>
  <si>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</si>
  <si>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</si>
  <si>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</si>
  <si>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</si>
  <si>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</si>
  <si>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</si>
  <si>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</si>
  <si>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</si>
  <si>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</si>
  <si>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</si>
  <si>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</si>
  <si>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</si>
  <si>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</si>
  <si>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</si>
  <si>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</si>
  <si>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</si>
  <si>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</si>
  <si>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</si>
  <si>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</si>
  <si>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</si>
  <si>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</si>
  <si>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</si>
  <si>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</si>
  <si>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</si>
  <si>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</si>
  <si>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</si>
  <si>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</si>
  <si>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</si>
  <si>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</si>
  <si>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</si>
  <si>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</si>
  <si>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</si>
  <si>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</si>
  <si>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</si>
  <si>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</si>
  <si>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</si>
  <si>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</si>
  <si>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</si>
  <si>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</si>
  <si>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</si>
  <si>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</si>
  <si>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</si>
  <si>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</si>
  <si>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</si>
  <si>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</si>
  <si>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</si>
  <si>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</si>
  <si>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</si>
  <si>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</si>
  <si>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</si>
  <si>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</si>
  <si>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</si>
  <si>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</si>
  <si>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</si>
  <si>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</si>
  <si>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</si>
  <si>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</si>
  <si>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</si>
  <si>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</si>
  <si>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</si>
  <si>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</si>
  <si>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</si>
  <si>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</si>
  <si>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</si>
  <si>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</si>
  <si>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</si>
  <si>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</si>
  <si>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</si>
  <si>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</si>
  <si>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</si>
  <si>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</si>
  <si>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</si>
  <si>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</si>
  <si>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</si>
  <si>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</si>
  <si>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</si>
  <si>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</si>
  <si>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</si>
  <si>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</si>
  <si>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</si>
  <si>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</si>
  <si>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</si>
  <si>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</si>
  <si>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</si>
  <si>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</si>
  <si>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</si>
  <si>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</si>
  <si>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</si>
  <si>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</si>
  <si>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</si>
  <si>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</si>
  <si>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</si>
  <si>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</si>
  <si>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</si>
  <si>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</si>
  <si>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</si>
  <si>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</si>
  <si>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</si>
  <si>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</si>
  <si>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</si>
  <si>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</si>
  <si>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</si>
  <si>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</si>
  <si>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</si>
  <si>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</si>
  <si>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</si>
  <si>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</si>
  <si>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</si>
  <si>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</si>
  <si>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</si>
  <si>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</si>
  <si>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</si>
  <si>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</si>
  <si>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</si>
  <si>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</si>
  <si>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</si>
  <si>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</si>
  <si>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</si>
  <si>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</si>
  <si>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</si>
  <si>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</si>
  <si>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</si>
  <si>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</si>
  <si>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</si>
  <si>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</si>
  <si>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</si>
  <si>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</si>
  <si>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</si>
  <si>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</si>
  <si>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</si>
  <si>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</si>
  <si>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</si>
  <si>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</si>
  <si>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</si>
  <si>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</si>
  <si>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</si>
  <si>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</si>
  <si>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</si>
  <si>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</si>
  <si>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</si>
  <si>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</si>
  <si>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</si>
  <si>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</si>
  <si>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</si>
  <si>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</si>
  <si>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</si>
  <si>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</si>
  <si>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</si>
  <si>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</si>
  <si>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</si>
  <si>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</si>
  <si>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</si>
  <si>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</si>
  <si>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</si>
  <si>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</si>
  <si>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</si>
  <si>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</si>
  <si>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</si>
  <si>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</si>
  <si>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</si>
  <si>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</si>
  <si>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</si>
  <si>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</si>
  <si>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</si>
  <si>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</si>
  <si>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</si>
  <si>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</si>
  <si>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</si>
  <si>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</si>
  <si>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</si>
  <si>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</si>
  <si>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</si>
  <si>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</si>
  <si>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</si>
  <si>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</si>
  <si>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</si>
  <si>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</si>
  <si>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</si>
  <si>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</si>
  <si>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</si>
  <si>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</si>
  <si>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</si>
  <si>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</si>
  <si>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</si>
  <si>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</si>
  <si>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</si>
  <si>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</si>
  <si>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</si>
  <si>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</si>
  <si>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</si>
  <si>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</si>
  <si>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</si>
  <si>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</si>
  <si>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</si>
  <si>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</si>
  <si>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</si>
  <si>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</si>
  <si>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</si>
  <si>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</si>
  <si>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</si>
  <si>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</si>
  <si>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</si>
  <si>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</si>
  <si>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</si>
  <si>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</si>
  <si>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</si>
  <si>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</si>
  <si>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</si>
  <si>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</si>
  <si>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</si>
  <si>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</si>
  <si>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</si>
  <si>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</si>
  <si>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</si>
  <si>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</si>
  <si>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</si>
  <si>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</si>
  <si>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</si>
  <si>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</si>
  <si>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</si>
  <si>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</si>
  <si>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</si>
  <si>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</si>
  <si>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</si>
  <si>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</si>
  <si>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</si>
  <si>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</si>
  <si>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</si>
  <si>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</si>
  <si>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</si>
  <si>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</si>
  <si>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</si>
  <si>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</si>
  <si>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</si>
  <si>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</si>
  <si>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</si>
  <si>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</si>
  <si>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</si>
  <si>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</si>
  <si>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</si>
  <si>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</si>
  <si>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</si>
  <si>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</si>
  <si>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</si>
  <si>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</si>
  <si>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</si>
  <si>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</si>
  <si>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</si>
  <si>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</si>
  <si>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</si>
  <si>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</si>
  <si>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</si>
  <si>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</si>
  <si>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</si>
  <si>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</si>
  <si>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</si>
  <si>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</si>
  <si>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</si>
  <si>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</si>
  <si>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</si>
  <si>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</si>
  <si>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</si>
  <si>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</si>
  <si>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</si>
  <si>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</si>
  <si>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</si>
  <si>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</si>
  <si>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</si>
  <si>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</si>
  <si>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</si>
  <si>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</si>
  <si>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</si>
  <si>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</si>
  <si>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</si>
  <si>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</si>
  <si>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</si>
  <si>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</si>
  <si>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</si>
  <si>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</si>
  <si>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</si>
  <si>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</si>
  <si>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</si>
  <si>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</si>
  <si>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</si>
  <si>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</si>
  <si>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</si>
  <si>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</si>
  <si>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</si>
  <si>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</si>
  <si>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</si>
  <si>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</si>
  <si>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</si>
  <si>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</si>
  <si>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</si>
  <si>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</si>
  <si>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</si>
  <si>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</si>
  <si>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</si>
  <si>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</si>
  <si>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</si>
  <si>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</si>
  <si>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</si>
  <si>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</si>
  <si>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</si>
  <si>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</si>
  <si>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</si>
  <si>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</si>
  <si>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</si>
  <si>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</si>
  <si>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</si>
  <si>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</si>
  <si>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</si>
  <si>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</si>
  <si>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</si>
  <si>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</si>
  <si>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</si>
  <si>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</si>
  <si>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</si>
  <si>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</si>
  <si>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</si>
  <si>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</si>
  <si>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</si>
  <si>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</si>
  <si>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</si>
  <si>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</si>
  <si>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</si>
  <si>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</si>
  <si>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</si>
  <si>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</si>
  <si>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</si>
  <si>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</si>
  <si>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</si>
  <si>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</si>
  <si>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</si>
  <si>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</si>
  <si>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</si>
  <si>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</si>
  <si>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</si>
  <si>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</si>
  <si>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</si>
  <si>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</si>
  <si>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</si>
  <si>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</si>
  <si>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</si>
  <si>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</si>
  <si>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</si>
  <si>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</si>
  <si>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</si>
  <si>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</si>
  <si>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</si>
  <si>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</si>
  <si>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</si>
  <si>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</si>
  <si>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</si>
  <si>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</si>
  <si>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</si>
  <si>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</si>
  <si>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</si>
  <si>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</si>
  <si>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</si>
  <si>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</si>
  <si>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</si>
  <si>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</si>
  <si>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</si>
  <si>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</si>
  <si>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</si>
  <si>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</si>
  <si>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</si>
  <si>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</si>
  <si>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</si>
  <si>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</si>
  <si>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</si>
  <si>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</si>
  <si>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</si>
  <si>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</si>
  <si>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</si>
  <si>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</si>
  <si>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</si>
  <si>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</si>
  <si>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</si>
  <si>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</si>
  <si>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</si>
  <si>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</si>
  <si>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</si>
  <si>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</si>
  <si>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</si>
  <si>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</si>
  <si>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</si>
  <si>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</si>
  <si>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</si>
  <si>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</si>
  <si>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</si>
  <si>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</si>
  <si>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</si>
  <si>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</si>
  <si>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</si>
  <si>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</si>
  <si>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</si>
  <si>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</si>
  <si>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</si>
  <si>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</si>
  <si>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</si>
  <si>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</si>
  <si>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</si>
  <si>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</si>
  <si>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</si>
  <si>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</si>
  <si>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</si>
  <si>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</si>
  <si>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</si>
  <si>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</si>
  <si>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</si>
  <si>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</si>
  <si>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</si>
  <si>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</si>
  <si>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</si>
  <si>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</si>
  <si>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</si>
  <si>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</si>
  <si>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</si>
  <si>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</si>
  <si>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</si>
  <si>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</si>
  <si>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</si>
  <si>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</si>
  <si>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</si>
  <si>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</si>
  <si>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</si>
  <si>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</si>
  <si>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</si>
  <si>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</si>
  <si>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</si>
  <si>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</si>
  <si>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</si>
  <si>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</si>
  <si>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</si>
  <si>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</si>
  <si>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</si>
  <si>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</si>
  <si>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</si>
  <si>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</si>
  <si>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</si>
  <si>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</si>
  <si>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</si>
  <si>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</si>
  <si>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</si>
  <si>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</si>
  <si>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</si>
  <si>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</si>
  <si>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</si>
  <si>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</si>
  <si>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</si>
  <si>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</si>
  <si>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</si>
  <si>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</si>
  <si>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</si>
  <si>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</si>
  <si>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</si>
  <si>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</si>
  <si>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</si>
  <si>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</si>
  <si>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</si>
  <si>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</si>
  <si>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</si>
  <si>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</si>
  <si>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</si>
  <si>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</si>
  <si>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</si>
  <si>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</si>
  <si>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</si>
  <si>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</si>
  <si>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</si>
  <si>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</si>
  <si>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</si>
  <si>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</si>
  <si>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</si>
  <si>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</si>
  <si>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</si>
  <si>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</si>
  <si>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</si>
  <si>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</si>
  <si>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</si>
  <si>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</si>
  <si>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</si>
  <si>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</si>
  <si>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</si>
  <si>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</si>
  <si>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</si>
  <si>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</si>
  <si>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</si>
  <si>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</si>
  <si>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</si>
  <si>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</si>
  <si>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</si>
  <si>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</si>
  <si>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</si>
  <si>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</si>
  <si>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</si>
  <si>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</si>
  <si>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</si>
  <si>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</si>
  <si>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</si>
  <si>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</si>
  <si>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</si>
  <si>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</si>
  <si>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</si>
  <si>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</si>
  <si>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</si>
  <si>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</si>
  <si>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</si>
  <si>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</si>
  <si>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</si>
  <si>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</si>
  <si>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</si>
  <si>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</si>
  <si>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</si>
  <si>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</si>
  <si>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</si>
  <si>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</si>
  <si>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</si>
  <si>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</si>
  <si>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</si>
  <si>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</si>
  <si>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</si>
  <si>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</si>
  <si>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</si>
  <si>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</si>
  <si>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</si>
  <si>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</si>
  <si>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</si>
  <si>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</si>
  <si>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</si>
  <si>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</si>
  <si>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</si>
  <si>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</si>
  <si>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</si>
  <si>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</si>
  <si>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</si>
  <si>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</si>
  <si>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</si>
  <si>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</si>
  <si>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</si>
  <si>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</si>
  <si>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</si>
  <si>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</si>
  <si>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</si>
  <si>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</si>
  <si>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</si>
  <si>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</si>
  <si>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</si>
  <si>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</si>
  <si>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</si>
  <si>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</si>
  <si>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</si>
  <si>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</si>
  <si>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</si>
  <si>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</si>
  <si>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</si>
  <si>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</si>
  <si>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</si>
  <si>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</si>
  <si>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</si>
  <si>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</si>
  <si>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</si>
  <si>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</si>
  <si>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</si>
  <si>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</si>
  <si>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</si>
  <si>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</si>
  <si>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</si>
  <si>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</si>
  <si>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</si>
  <si>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</si>
  <si>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</si>
  <si>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</si>
  <si>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</si>
  <si>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</si>
  <si>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</si>
  <si>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</si>
  <si>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</si>
  <si>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</si>
  <si>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</si>
  <si>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</si>
  <si>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</si>
  <si>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</si>
  <si>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</si>
  <si>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</si>
  <si>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</si>
  <si>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</si>
  <si>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</si>
  <si>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</si>
  <si>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</si>
  <si>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</si>
  <si>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</si>
  <si>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</si>
  <si>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</si>
  <si>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</si>
  <si>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</si>
  <si>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</si>
  <si>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</si>
  <si>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</si>
  <si>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</si>
  <si>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</si>
  <si>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</si>
  <si>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</si>
  <si>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</si>
  <si>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</si>
  <si>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</si>
  <si>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</si>
  <si>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</si>
  <si>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</si>
  <si>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</si>
  <si>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</si>
  <si>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</si>
  <si>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</si>
  <si>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</si>
  <si>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</si>
  <si>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</si>
  <si>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</si>
  <si>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</si>
  <si>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</si>
  <si>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</si>
  <si>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</si>
  <si>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</si>
  <si>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</si>
  <si>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</si>
  <si>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</si>
  <si>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</si>
  <si>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</si>
  <si>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</si>
  <si>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</si>
  <si>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</si>
  <si>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</si>
  <si>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</si>
  <si>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</si>
  <si>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</si>
  <si>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</si>
  <si>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</si>
  <si>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</si>
  <si>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</si>
  <si>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</si>
  <si>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</si>
  <si>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</si>
  <si>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</si>
  <si>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</si>
  <si>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</si>
  <si>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</si>
  <si>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</si>
  <si>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</si>
  <si>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</si>
  <si>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</si>
  <si>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</si>
  <si>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</si>
  <si>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</si>
  <si>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</si>
  <si>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</si>
  <si>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</si>
  <si>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</si>
  <si>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</si>
  <si>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</si>
  <si>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</si>
  <si>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</si>
  <si>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</si>
  <si>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</si>
  <si>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</si>
  <si>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</si>
  <si>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</si>
  <si>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</si>
  <si>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</si>
  <si>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</si>
  <si>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</si>
  <si>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</si>
  <si>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</si>
  <si>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</si>
  <si>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</si>
  <si>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</si>
  <si>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</si>
  <si>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</si>
  <si>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</si>
  <si>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</si>
  <si>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</si>
  <si>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</si>
  <si>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</si>
  <si>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</si>
  <si>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</si>
  <si>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</si>
  <si>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</si>
  <si>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</si>
  <si>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</si>
  <si>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</si>
  <si>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</si>
  <si>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</si>
  <si>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</si>
  <si>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</si>
  <si>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</si>
  <si>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</si>
  <si>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</si>
  <si>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</si>
  <si>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</si>
  <si>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</si>
  <si>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</si>
  <si>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</si>
  <si>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</si>
  <si>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</si>
  <si>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</si>
  <si>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</si>
  <si>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</si>
  <si>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</si>
  <si>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</si>
  <si>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</si>
  <si>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</si>
  <si>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</si>
  <si>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</si>
  <si>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</si>
  <si>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</si>
  <si>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</si>
  <si>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</si>
  <si>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</si>
  <si>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</si>
  <si>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</si>
  <si>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</si>
  <si>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</si>
  <si>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</si>
  <si>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</si>
  <si>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</si>
  <si>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</si>
  <si>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</si>
  <si>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</si>
  <si>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</si>
  <si>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</si>
  <si>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</si>
  <si>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</si>
  <si>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</si>
  <si>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</si>
  <si>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</si>
  <si>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</si>
  <si>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</si>
  <si>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</si>
  <si>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</si>
  <si>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</si>
  <si>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</si>
  <si>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</si>
  <si>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</si>
  <si>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</si>
  <si>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</si>
  <si>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</si>
  <si>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</si>
  <si>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</si>
  <si>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</si>
  <si>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</si>
  <si>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</si>
  <si>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</si>
  <si>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</si>
  <si>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</si>
  <si>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</si>
  <si>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</si>
  <si>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</si>
  <si>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</si>
  <si>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</si>
  <si>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</si>
  <si>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</si>
  <si>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</si>
  <si>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</si>
  <si>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</si>
  <si>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</si>
  <si>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</si>
  <si>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</si>
  <si>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</si>
  <si>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</si>
  <si>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</si>
  <si>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</si>
  <si>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</si>
  <si>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</si>
  <si>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</si>
  <si>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</si>
  <si>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</si>
  <si>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</si>
  <si>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</si>
  <si>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</si>
  <si>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</si>
  <si>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</si>
  <si>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</si>
  <si>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</si>
  <si>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</si>
  <si>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</si>
  <si>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</si>
  <si>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</si>
  <si>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</si>
  <si>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</si>
  <si>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</si>
  <si>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</si>
  <si>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</si>
  <si>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</si>
  <si>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</si>
  <si>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</si>
  <si>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</si>
  <si>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</si>
  <si>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</si>
  <si>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</si>
  <si>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</si>
  <si>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</si>
  <si>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</si>
  <si>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</si>
  <si>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</si>
  <si>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</si>
  <si>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</si>
  <si>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</si>
  <si>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</si>
  <si>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</si>
  <si>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</si>
  <si>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</si>
  <si>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</si>
  <si>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</si>
  <si>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</si>
  <si>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</si>
  <si>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</si>
  <si>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</si>
  <si>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</si>
  <si>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</si>
  <si>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</si>
  <si>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</si>
  <si>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</si>
  <si>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</si>
  <si>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</si>
  <si>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</si>
  <si>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</si>
  <si>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</si>
  <si>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</si>
  <si>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</si>
  <si>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</si>
  <si>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</si>
  <si>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</si>
  <si>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</si>
  <si>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</si>
  <si>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</si>
  <si>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</si>
  <si>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</si>
  <si>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</si>
  <si>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</si>
  <si>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</si>
  <si>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</si>
  <si>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</si>
  <si>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</si>
  <si>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</si>
  <si>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</si>
  <si>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</si>
  <si>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</si>
  <si>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</si>
  <si>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</si>
  <si>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</si>
  <si>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</si>
  <si>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</si>
  <si>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</si>
  <si>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</si>
  <si>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</si>
  <si>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</si>
  <si>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</si>
  <si>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</si>
  <si>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</si>
  <si>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</si>
  <si>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</si>
  <si>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</si>
  <si>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</si>
  <si>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</si>
  <si>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</si>
  <si>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</si>
  <si>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</si>
  <si>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</si>
  <si>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</si>
  <si>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</si>
  <si>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</si>
  <si>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</si>
  <si>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</si>
  <si>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</si>
  <si>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</si>
  <si>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</si>
  <si>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</si>
  <si>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</si>
  <si>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</si>
  <si>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</si>
  <si>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</si>
  <si>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</si>
  <si>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</si>
  <si>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</si>
  <si>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</si>
  <si>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</si>
  <si>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</si>
  <si>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</si>
  <si>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</si>
  <si>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</si>
  <si>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</si>
  <si>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</si>
  <si>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</si>
  <si>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</si>
  <si>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</si>
  <si>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</si>
  <si>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</si>
  <si>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</si>
  <si>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</si>
  <si>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</si>
  <si>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</si>
  <si>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</si>
  <si>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</si>
  <si>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</si>
  <si>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</si>
  <si>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</si>
  <si>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</si>
  <si>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</si>
  <si>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</si>
  <si>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</si>
  <si>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</si>
  <si>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</si>
  <si>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</si>
  <si>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</si>
  <si>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</si>
  <si>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</si>
  <si>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</si>
  <si>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</si>
  <si>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</si>
  <si>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</si>
  <si>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</si>
  <si>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</si>
  <si>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</si>
  <si>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</si>
  <si>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</si>
  <si>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</si>
  <si>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</si>
  <si>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</si>
  <si>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</si>
  <si>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</si>
  <si>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</si>
  <si>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</si>
  <si>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</si>
  <si>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</si>
  <si>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</si>
  <si>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</si>
  <si>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</si>
  <si>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</si>
  <si>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</si>
  <si>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</si>
  <si>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</si>
  <si>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</si>
  <si>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</si>
  <si>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</si>
  <si>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</si>
  <si>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</si>
  <si>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</si>
  <si>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</si>
  <si>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</si>
  <si>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</si>
  <si>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</si>
  <si>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</si>
  <si>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</si>
  <si>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</si>
  <si>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</si>
  <si>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</si>
  <si>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</si>
  <si>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</si>
  <si>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</si>
  <si>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</si>
  <si>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</si>
  <si>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</si>
  <si>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</si>
  <si>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</si>
  <si>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</si>
  <si>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</si>
  <si>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</si>
  <si>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</si>
  <si>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</si>
  <si>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</si>
  <si>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</si>
  <si>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</si>
  <si>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</si>
  <si>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</si>
  <si>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</si>
  <si>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</si>
  <si>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</si>
  <si>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</si>
  <si>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</si>
  <si>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</si>
  <si>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</si>
  <si>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</si>
  <si>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</si>
  <si>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</si>
  <si>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</si>
  <si>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</si>
  <si>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</si>
  <si>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</si>
  <si>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</si>
  <si>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</si>
  <si>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</si>
  <si>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</si>
  <si>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</si>
  <si>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</si>
  <si>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</si>
  <si>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</si>
  <si>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</si>
  <si>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</si>
  <si>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</si>
  <si>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</si>
  <si>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</si>
  <si>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</si>
  <si>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</si>
  <si>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</si>
  <si>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</si>
  <si>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</si>
  <si>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</si>
  <si>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</si>
  <si>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</si>
  <si>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</si>
  <si>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</si>
  <si>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</si>
  <si>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</si>
  <si>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</si>
  <si>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</si>
  <si>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</si>
  <si>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</si>
  <si>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</si>
  <si>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</si>
  <si>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</si>
  <si>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</si>
  <si>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</si>
  <si>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</si>
  <si>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</si>
  <si>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</si>
  <si>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</si>
  <si>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</si>
  <si>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</si>
  <si>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</si>
  <si>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</si>
  <si>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</si>
  <si>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</si>
  <si>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</si>
  <si>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</si>
  <si>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</si>
  <si>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</si>
  <si>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</si>
  <si>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</si>
  <si>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</si>
  <si>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</si>
  <si>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</si>
  <si>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</si>
  <si>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</si>
  <si>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</si>
  <si>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</si>
  <si>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</si>
  <si>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</si>
  <si>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</si>
  <si>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</si>
  <si>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</si>
  <si>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</si>
  <si>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</si>
  <si>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</si>
  <si>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</si>
  <si>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</si>
  <si>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</si>
  <si>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</si>
  <si>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</si>
  <si>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</si>
  <si>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</si>
  <si>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</si>
  <si>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</si>
  <si>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</si>
  <si>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</si>
  <si>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</si>
  <si>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</si>
  <si>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</si>
  <si>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</si>
  <si>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</si>
  <si>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</si>
  <si>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</si>
  <si>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</si>
  <si>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</si>
  <si>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</si>
  <si>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</si>
  <si>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</si>
  <si>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</si>
  <si>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</si>
  <si>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</si>
  <si>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</si>
  <si>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</si>
  <si>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</si>
  <si>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</si>
  <si>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</si>
  <si>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</si>
  <si>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</si>
  <si>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</si>
  <si>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</si>
  <si>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</si>
  <si>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</si>
  <si>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</si>
  <si>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</si>
  <si>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</si>
  <si>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</si>
  <si>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</si>
  <si>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</si>
  <si>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</si>
  <si>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</si>
  <si>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</si>
  <si>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</si>
  <si>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</si>
  <si>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</si>
  <si>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</si>
  <si>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</si>
  <si>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</si>
  <si>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</si>
  <si>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</si>
  <si>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</si>
  <si>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</si>
  <si>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</si>
  <si>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</si>
  <si>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</si>
  <si>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</si>
  <si>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</si>
  <si>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</si>
  <si>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</si>
  <si>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</si>
  <si>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</si>
  <si>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</si>
  <si>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</si>
  <si>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</si>
  <si>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</si>
  <si>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</si>
  <si>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</si>
  <si>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</si>
  <si>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</si>
  <si>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</si>
  <si>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</si>
  <si>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</si>
  <si>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</si>
  <si>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</si>
  <si>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</si>
  <si>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</si>
  <si>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</si>
  <si>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</si>
  <si>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</si>
  <si>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</si>
  <si>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</si>
  <si>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</si>
  <si>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</si>
  <si>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</si>
  <si>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</si>
  <si>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</si>
  <si>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</si>
  <si>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</si>
  <si>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</si>
  <si>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</si>
  <si>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</si>
  <si>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</si>
  <si>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</si>
  <si>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</si>
  <si>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</si>
  <si>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</si>
  <si>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</si>
  <si>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</si>
  <si>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</si>
  <si>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</si>
  <si>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</si>
  <si>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</si>
  <si>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</si>
  <si>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</si>
  <si>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</si>
  <si>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</si>
  <si>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</si>
  <si>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</si>
  <si>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</si>
  <si>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</si>
  <si>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</si>
  <si>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</si>
  <si>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</si>
  <si>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</si>
  <si>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</si>
  <si>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</si>
  <si>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</si>
  <si>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</si>
  <si>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</si>
  <si>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</si>
  <si>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</si>
  <si>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</si>
  <si>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</si>
  <si>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</si>
  <si>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</si>
  <si>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</si>
  <si>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</si>
  <si>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</si>
  <si>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</si>
  <si>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</si>
  <si>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</si>
  <si>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</si>
  <si>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</si>
  <si>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</si>
  <si>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</si>
  <si>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</si>
  <si>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</si>
  <si>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</si>
  <si>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</si>
  <si>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</si>
  <si>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</si>
  <si>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</si>
  <si>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</si>
  <si>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</si>
  <si>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</si>
  <si>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</si>
  <si>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</si>
  <si>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</si>
  <si>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</si>
  <si>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</si>
  <si>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</si>
  <si>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</si>
  <si>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</si>
  <si>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</si>
  <si>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</si>
  <si>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</si>
  <si>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</si>
  <si>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</si>
  <si>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</si>
  <si>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</si>
  <si>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</si>
  <si>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</si>
  <si>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</si>
  <si>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</si>
  <si>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</si>
  <si>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</si>
  <si>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</si>
  <si>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</si>
  <si>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</si>
  <si>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</si>
  <si>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</si>
  <si>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</si>
  <si>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</si>
  <si>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</si>
  <si>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</si>
  <si>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</si>
  <si>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</si>
  <si>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</si>
  <si>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</si>
  <si>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</si>
  <si>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</si>
  <si>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</si>
  <si>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</si>
  <si>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</si>
  <si>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</si>
  <si>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</si>
  <si>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</si>
  <si>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</si>
  <si>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</si>
  <si>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</si>
  <si>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</si>
  <si>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</si>
  <si>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</si>
  <si>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</si>
  <si>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</si>
  <si>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</si>
  <si>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</si>
  <si>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</si>
  <si>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</si>
  <si>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</si>
  <si>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</si>
  <si>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</si>
  <si>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</si>
  <si>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</si>
  <si>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</si>
  <si>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</si>
  <si>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</si>
  <si>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</si>
  <si>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</si>
  <si>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</si>
  <si>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</si>
  <si>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</si>
  <si>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</si>
  <si>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</si>
  <si>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</si>
  <si>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</si>
  <si>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</si>
  <si>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</si>
  <si>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</si>
  <si>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</si>
  <si>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</si>
  <si>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</si>
  <si>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</si>
  <si>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</si>
  <si>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</si>
  <si>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</si>
  <si>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</si>
  <si>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</si>
  <si>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</si>
  <si>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</si>
  <si>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</si>
  <si>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</si>
  <si>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</si>
  <si>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</si>
  <si>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</si>
  <si>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</si>
  <si>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</si>
  <si>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</si>
  <si>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</si>
  <si>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</si>
  <si>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</si>
  <si>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</si>
  <si>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</si>
  <si>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</si>
  <si>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</si>
  <si>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</si>
  <si>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</si>
  <si>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</si>
  <si>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</si>
  <si>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</si>
  <si>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</si>
  <si>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</si>
  <si>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</si>
  <si>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</si>
  <si>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</si>
  <si>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</si>
  <si>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</si>
  <si>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</si>
  <si>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</si>
  <si>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</si>
  <si>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</si>
  <si>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</si>
  <si>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</si>
  <si>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</si>
  <si>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</si>
  <si>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</si>
  <si>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</si>
  <si>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</si>
  <si>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</si>
  <si>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</si>
  <si>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</si>
  <si>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</si>
  <si>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</si>
  <si>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</si>
  <si>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</si>
  <si>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</si>
  <si>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</si>
  <si>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</si>
  <si>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</si>
  <si>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</si>
  <si>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</si>
  <si>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</si>
  <si>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</si>
  <si>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</si>
  <si>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</si>
  <si>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</si>
  <si>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</si>
  <si>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</si>
  <si>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</si>
  <si>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</si>
  <si>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</si>
  <si>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</si>
  <si>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</si>
  <si>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</si>
  <si>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</si>
  <si>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</si>
  <si>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</si>
  <si>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</si>
  <si>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</si>
  <si>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</si>
  <si>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</si>
  <si>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</si>
  <si>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</si>
  <si>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</si>
  <si>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</si>
  <si>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</si>
  <si>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</si>
  <si>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</si>
  <si>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</si>
  <si>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</si>
  <si>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</si>
  <si>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</si>
  <si>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</si>
  <si>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</si>
  <si>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</si>
  <si>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</si>
  <si>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</si>
  <si>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</si>
  <si>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</si>
  <si>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</si>
  <si>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</si>
  <si>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</si>
  <si>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</si>
  <si>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</si>
  <si>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</si>
  <si>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</si>
  <si>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</si>
  <si>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</si>
  <si>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</si>
  <si>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</si>
  <si>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</si>
  <si>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</si>
  <si>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</si>
  <si>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</si>
  <si>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</si>
  <si>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</si>
  <si>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</si>
  <si>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</si>
  <si>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</si>
  <si>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</si>
  <si>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</si>
  <si>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</si>
  <si>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</si>
  <si>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</si>
  <si>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</si>
  <si>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</si>
  <si>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</si>
  <si>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</si>
  <si>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</si>
  <si>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</si>
  <si>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</si>
  <si>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</si>
  <si>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</si>
  <si>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</si>
  <si>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</si>
  <si>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</si>
  <si>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</si>
  <si>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</si>
  <si>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</si>
  <si>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</si>
  <si>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</si>
  <si>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</si>
  <si>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</si>
  <si>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</si>
  <si>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</si>
  <si>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</si>
  <si>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</si>
  <si>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</si>
  <si>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</si>
  <si>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</si>
  <si>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</si>
  <si>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</si>
  <si>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</si>
  <si>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</si>
  <si>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</si>
  <si>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</si>
  <si>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</si>
  <si>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</si>
  <si>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</si>
  <si>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</si>
  <si>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</si>
  <si>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</si>
  <si>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</si>
  <si>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</si>
  <si>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</si>
  <si>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</si>
  <si>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</si>
  <si>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</si>
  <si>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</si>
  <si>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</si>
  <si>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</si>
  <si>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</si>
  <si>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</si>
  <si>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</si>
  <si>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</si>
  <si>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</si>
  <si>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</si>
  <si>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</si>
  <si>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</si>
  <si>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</si>
  <si>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</si>
  <si>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</si>
  <si>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</si>
  <si>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</si>
  <si>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</si>
  <si>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</si>
  <si>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</si>
  <si>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</si>
  <si>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</si>
  <si>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</si>
  <si>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</si>
  <si>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</si>
  <si>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</si>
  <si>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</si>
  <si>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</si>
  <si>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</si>
  <si>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</si>
  <si>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</si>
  <si>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</si>
  <si>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</si>
  <si>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</si>
  <si>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</si>
  <si>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</si>
  <si>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</si>
  <si>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</si>
  <si>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</si>
  <si>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</si>
  <si>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</si>
  <si>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</si>
  <si>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</si>
  <si>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</si>
  <si>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</si>
  <si>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</si>
  <si>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</si>
  <si>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</si>
  <si>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</si>
  <si>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</si>
  <si>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</si>
  <si>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</si>
  <si>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</si>
  <si>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</si>
  <si>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</si>
  <si>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</si>
  <si>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</si>
  <si>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</si>
  <si>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</si>
  <si>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</si>
  <si>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</si>
  <si>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</si>
  <si>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</si>
  <si>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</si>
  <si>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</si>
  <si>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</si>
  <si>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</si>
  <si>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</si>
  <si>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</si>
  <si>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</si>
  <si>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</si>
  <si>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</si>
  <si>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</si>
  <si>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</si>
  <si>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</si>
  <si>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</si>
  <si>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</si>
  <si>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</si>
  <si>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</si>
  <si>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</si>
  <si>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</si>
  <si>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</si>
  <si>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</si>
  <si>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</si>
  <si>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</si>
  <si>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</si>
  <si>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</si>
  <si>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</si>
  <si>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</si>
  <si>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</si>
  <si>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</si>
  <si>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</si>
  <si>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</si>
  <si>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</si>
  <si>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</si>
  <si>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</si>
  <si>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</si>
  <si>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</si>
  <si>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</si>
  <si>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</si>
  <si>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</si>
  <si>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</si>
  <si>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</si>
  <si>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</si>
  <si>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</si>
  <si>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</si>
  <si>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</si>
  <si>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</si>
  <si>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</si>
  <si>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</si>
  <si>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</si>
  <si>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</si>
  <si>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</si>
  <si>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</si>
  <si>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</si>
  <si>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</si>
  <si>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</si>
  <si>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</si>
  <si>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</si>
  <si>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</si>
  <si>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</si>
  <si>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</si>
  <si>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</si>
  <si>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</si>
  <si>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</si>
  <si>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</si>
  <si>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</si>
  <si>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</si>
  <si>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</si>
  <si>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</si>
  <si>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</si>
  <si>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</si>
  <si>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</si>
  <si>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</si>
  <si>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</si>
  <si>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</si>
  <si>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</si>
  <si>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</si>
  <si>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</si>
  <si>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</si>
  <si>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</si>
  <si>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</si>
  <si>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</si>
  <si>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</si>
  <si>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</si>
  <si>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</si>
  <si>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</si>
  <si>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</si>
  <si>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</si>
  <si>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</si>
  <si>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</si>
  <si>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</si>
  <si>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</si>
  <si>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</si>
  <si>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</si>
  <si>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</si>
  <si>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</si>
  <si>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</si>
  <si>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</si>
  <si>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</si>
  <si>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</si>
  <si>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</si>
  <si>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</si>
  <si>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</si>
  <si>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</si>
  <si>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</si>
  <si>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</si>
  <si>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</si>
  <si>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</si>
  <si>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</si>
  <si>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</si>
  <si>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</si>
  <si>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</si>
  <si>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</si>
  <si>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</si>
  <si>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</si>
  <si>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</si>
  <si>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</si>
  <si>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</si>
  <si>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</si>
  <si>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</si>
  <si>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</si>
  <si>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</si>
  <si>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</si>
  <si>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</si>
  <si>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</si>
  <si>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</si>
  <si>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</si>
  <si>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</si>
  <si>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</si>
  <si>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</si>
  <si>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</si>
  <si>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</si>
  <si>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</si>
  <si>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</si>
  <si>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</si>
  <si>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</si>
  <si>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</si>
  <si>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</si>
  <si>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</si>
  <si>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</si>
  <si>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</si>
  <si>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</si>
  <si>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</si>
  <si>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</si>
  <si>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</si>
  <si>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</si>
  <si>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</si>
  <si>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</si>
  <si>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</si>
  <si>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</si>
  <si>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</si>
  <si>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</si>
  <si>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</si>
  <si>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</si>
  <si>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</si>
  <si>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</si>
  <si>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</si>
  <si>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</si>
  <si>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</si>
  <si>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</si>
  <si>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</si>
  <si>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</si>
  <si>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</si>
  <si>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</si>
  <si>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</si>
  <si>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</si>
  <si>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</si>
  <si>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</si>
  <si>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</si>
  <si>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</si>
  <si>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</si>
  <si>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</si>
  <si>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</si>
  <si>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</si>
  <si>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</si>
  <si>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</si>
  <si>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</si>
  <si>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</si>
  <si>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</si>
  <si>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</si>
  <si>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</si>
  <si>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</si>
  <si>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</si>
  <si>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</si>
  <si>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</si>
  <si>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</si>
  <si>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</si>
  <si>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</si>
  <si>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</si>
  <si>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</si>
  <si>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</si>
  <si>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</si>
  <si>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</si>
  <si>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</si>
  <si>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</si>
  <si>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</si>
  <si>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</si>
  <si>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</si>
  <si>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</si>
  <si>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</si>
  <si>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</si>
  <si>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</si>
  <si>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</si>
  <si>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</si>
  <si>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</si>
  <si>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</si>
  <si>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</si>
  <si>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</si>
  <si>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</si>
  <si>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</si>
  <si>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</si>
  <si>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</si>
  <si>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</si>
  <si>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</si>
  <si>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</si>
  <si>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</si>
  <si>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</si>
  <si>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</si>
  <si>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</si>
  <si>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</si>
  <si>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</si>
  <si>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</si>
  <si>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</si>
  <si>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</si>
  <si>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</si>
  <si>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</si>
  <si>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</si>
  <si>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</si>
  <si>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</si>
  <si>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</si>
  <si>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</si>
  <si>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</si>
  <si>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</si>
  <si>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</si>
  <si>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</si>
  <si>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</si>
  <si>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</si>
  <si>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</si>
  <si>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</si>
  <si>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</si>
  <si>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</si>
  <si>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</si>
  <si>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</si>
  <si>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</si>
  <si>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</si>
  <si>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</si>
  <si>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</si>
  <si>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</si>
  <si>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</si>
  <si>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</si>
  <si>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</si>
  <si>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</si>
  <si>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</si>
  <si>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</si>
  <si>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</si>
  <si>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</si>
  <si>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</si>
  <si>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</si>
  <si>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</si>
  <si>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</si>
  <si>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</si>
  <si>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</si>
  <si>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</si>
  <si>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</si>
  <si>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</si>
  <si>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</si>
  <si>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</si>
  <si>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</si>
  <si>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</si>
  <si>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</si>
  <si>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</si>
  <si>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</si>
  <si>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</si>
  <si>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</si>
  <si>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</si>
  <si>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</si>
  <si>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</si>
  <si>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</si>
  <si>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</si>
  <si>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</si>
  <si>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</si>
  <si>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</si>
  <si>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</si>
  <si>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</si>
  <si>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</si>
  <si>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</si>
  <si>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</si>
  <si>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</si>
  <si>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</si>
  <si>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</si>
  <si>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</si>
  <si>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</si>
  <si>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</si>
  <si>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</si>
  <si>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</si>
  <si>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</si>
  <si>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</si>
  <si>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</si>
  <si>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</si>
  <si>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</si>
  <si>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</si>
  <si>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</si>
  <si>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</si>
  <si>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</si>
  <si>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</si>
  <si>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</si>
  <si>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</si>
  <si>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</si>
  <si>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</si>
  <si>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</si>
  <si>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</si>
  <si>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</si>
  <si>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</si>
  <si>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</si>
  <si>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</si>
  <si>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</si>
  <si>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</si>
  <si>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</si>
  <si>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</si>
  <si>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</si>
  <si>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</si>
  <si>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</si>
  <si>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</si>
  <si>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</si>
  <si>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</si>
  <si>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</si>
  <si>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</si>
  <si>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</si>
  <si>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</si>
  <si>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</si>
  <si>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</si>
  <si>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</si>
  <si>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</si>
  <si>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</si>
  <si>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</si>
  <si>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</si>
  <si>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</si>
  <si>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</si>
  <si>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</si>
  <si>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</si>
  <si>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</si>
  <si>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</si>
  <si>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</si>
  <si>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</si>
  <si>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</si>
  <si>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</si>
  <si>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</si>
  <si>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</si>
  <si>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</si>
  <si>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</si>
  <si>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</si>
  <si>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</si>
  <si>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</si>
  <si>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</si>
  <si>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</si>
  <si>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</si>
  <si>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</si>
  <si>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</si>
  <si>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</si>
  <si>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</si>
  <si>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</si>
  <si>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</si>
  <si>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</si>
  <si>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</si>
  <si>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</si>
  <si>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</si>
  <si>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</si>
  <si>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</si>
  <si>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</si>
  <si>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</si>
  <si>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</si>
  <si>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</si>
  <si>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</si>
  <si>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</si>
  <si>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</si>
  <si>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</si>
  <si>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</si>
  <si>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</si>
  <si>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</si>
  <si>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</si>
  <si>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</si>
  <si>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</si>
  <si>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</si>
  <si>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</si>
  <si>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</si>
  <si>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</si>
  <si>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</si>
  <si>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</si>
  <si>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</si>
  <si>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</si>
  <si>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</si>
  <si>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</si>
  <si>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</si>
  <si>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</si>
  <si>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</si>
  <si>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</si>
  <si>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</si>
  <si>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</si>
  <si>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</si>
  <si>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</si>
  <si>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</si>
  <si>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</si>
  <si>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</si>
  <si>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</si>
  <si>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</si>
  <si>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</si>
  <si>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</si>
  <si>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</si>
  <si>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</si>
  <si>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</si>
  <si>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</si>
  <si>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</si>
  <si>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</si>
  <si>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</si>
  <si>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</si>
  <si>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</si>
  <si>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</si>
  <si>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</si>
  <si>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</si>
  <si>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</si>
  <si>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</si>
  <si>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</si>
  <si>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</si>
  <si>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</si>
  <si>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</si>
  <si>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</si>
  <si>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</si>
  <si>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</si>
  <si>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</si>
  <si>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</si>
  <si>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</si>
  <si>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</si>
  <si>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</si>
  <si>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</si>
  <si>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</si>
  <si>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</si>
  <si>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</si>
  <si>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</si>
  <si>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</si>
  <si>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</si>
  <si>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</si>
  <si>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</si>
  <si>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</si>
  <si>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</si>
  <si>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</si>
  <si>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</si>
  <si>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</si>
  <si>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</si>
  <si>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</si>
  <si>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</si>
  <si>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</si>
  <si>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</si>
  <si>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</si>
  <si>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</si>
  <si>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</si>
  <si>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</si>
  <si>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</si>
  <si>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</si>
  <si>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</si>
  <si>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</si>
  <si>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</si>
  <si>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</si>
  <si>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</si>
  <si>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</si>
  <si>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</si>
  <si>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</si>
  <si>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</si>
  <si>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</si>
  <si>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</si>
  <si>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</si>
  <si>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</si>
  <si>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</si>
  <si>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</si>
  <si>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</si>
  <si>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</si>
  <si>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</si>
  <si>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</si>
  <si>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</si>
  <si>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</si>
  <si>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</si>
  <si>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</si>
  <si>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</si>
  <si>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</si>
  <si>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</si>
  <si>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</si>
  <si>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</si>
  <si>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</si>
  <si>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</si>
  <si>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</si>
  <si>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</si>
  <si>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</si>
  <si>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</si>
  <si>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</si>
  <si>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</si>
  <si>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</si>
  <si>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</si>
  <si>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</si>
  <si>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</si>
  <si>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</si>
  <si>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</si>
  <si>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</si>
  <si>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</si>
  <si>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</si>
  <si>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</si>
  <si>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</si>
  <si>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</si>
  <si>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</si>
  <si>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</si>
  <si>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</si>
  <si>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</si>
  <si>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</si>
  <si>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</si>
  <si>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</si>
  <si>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</si>
  <si>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</si>
  <si>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</si>
  <si>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</si>
  <si>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</si>
  <si>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</si>
  <si>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</si>
  <si>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</si>
  <si>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</si>
  <si>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</si>
  <si>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</si>
  <si>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</si>
  <si>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</si>
  <si>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</si>
  <si>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</si>
  <si>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</si>
  <si>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</si>
  <si>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</si>
  <si>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</si>
  <si>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</si>
  <si>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</si>
  <si>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</si>
  <si>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</si>
  <si>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</si>
  <si>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</si>
  <si>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</si>
  <si>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</si>
  <si>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</si>
  <si>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</si>
  <si>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</si>
  <si>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</si>
  <si>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</si>
  <si>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</si>
  <si>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</si>
  <si>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</si>
  <si>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</si>
  <si>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</si>
  <si>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</si>
  <si>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</si>
  <si>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</si>
  <si>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</si>
  <si>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</si>
  <si>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</si>
  <si>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</si>
  <si>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</si>
  <si>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</si>
  <si>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</si>
  <si>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</si>
  <si>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</si>
  <si>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</si>
  <si>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</si>
  <si>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</si>
  <si>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</si>
  <si>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</si>
  <si>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</si>
  <si>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</si>
  <si>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</si>
  <si>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</si>
  <si>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</si>
  <si>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</si>
  <si>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</si>
  <si>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</si>
  <si>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</si>
  <si>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</si>
  <si>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</si>
  <si>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</si>
  <si>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</si>
  <si>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</si>
  <si>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</si>
  <si>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</si>
  <si>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</si>
  <si>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</si>
  <si>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</si>
  <si>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</si>
  <si>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</si>
  <si>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</si>
  <si>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</si>
  <si>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</si>
  <si>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</si>
  <si>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</si>
  <si>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</si>
  <si>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</si>
  <si>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</si>
  <si>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</si>
  <si>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</si>
  <si>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</si>
  <si>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</si>
  <si>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</si>
  <si>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</si>
  <si>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</si>
  <si>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</si>
  <si>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</si>
  <si>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</si>
  <si>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</si>
  <si>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</si>
  <si>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</si>
  <si>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</si>
  <si>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</si>
  <si>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</si>
  <si>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</si>
  <si>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</si>
  <si>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</si>
  <si>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</si>
  <si>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</si>
  <si>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</si>
  <si>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</si>
  <si>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</si>
  <si>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</si>
  <si>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</si>
  <si>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</si>
  <si>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</si>
  <si>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</si>
  <si>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</si>
  <si>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</si>
  <si>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</si>
  <si>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</si>
  <si>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</si>
  <si>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</si>
  <si>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</si>
  <si>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</si>
  <si>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</si>
  <si>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</si>
  <si>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</si>
  <si>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</si>
  <si>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</si>
  <si>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</si>
  <si>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</si>
  <si>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</si>
  <si>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</si>
  <si>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</si>
  <si>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</si>
  <si>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</si>
  <si>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</si>
  <si>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</si>
  <si>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</si>
  <si>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</si>
  <si>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</si>
  <si>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</si>
  <si>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</si>
  <si>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</si>
  <si>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</si>
  <si>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</si>
  <si>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</si>
  <si>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</si>
  <si>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</si>
  <si>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</si>
  <si>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</si>
  <si>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</si>
  <si>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</si>
  <si>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</si>
  <si>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</si>
  <si>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</si>
  <si>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</si>
  <si>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</si>
  <si>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</si>
  <si>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</si>
  <si>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</si>
  <si>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</si>
  <si>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</si>
  <si>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</si>
  <si>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</si>
  <si>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</si>
  <si>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</si>
  <si>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</si>
  <si>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</si>
  <si>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</si>
  <si>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</si>
  <si>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</si>
  <si>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</si>
  <si>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</si>
  <si>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</si>
  <si>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</si>
  <si>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</si>
  <si>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</si>
  <si>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</si>
  <si>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</si>
  <si>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</si>
  <si>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</si>
  <si>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</si>
  <si>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</si>
  <si>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</si>
  <si>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</si>
  <si>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</si>
  <si>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</si>
  <si>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</si>
  <si>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</si>
  <si>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</si>
  <si>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</si>
  <si>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</si>
  <si>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</si>
  <si>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</si>
  <si>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</si>
  <si>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</si>
  <si>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</si>
  <si>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</si>
  <si>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</si>
  <si>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</si>
  <si>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</si>
  <si>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</si>
  <si>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</si>
  <si>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</si>
  <si>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</si>
  <si>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</si>
  <si>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</si>
  <si>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</si>
  <si>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</si>
  <si>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</si>
  <si>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</si>
  <si>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</si>
  <si>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</si>
  <si>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</si>
  <si>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</si>
  <si>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</si>
  <si>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</si>
  <si>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</si>
  <si>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</si>
  <si>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</si>
  <si>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</si>
  <si>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</si>
  <si>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</si>
  <si>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</si>
  <si>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</si>
  <si>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</si>
  <si>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</si>
  <si>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</si>
  <si>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</si>
  <si>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</si>
  <si>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</si>
  <si>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</si>
  <si>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</si>
  <si>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</si>
  <si>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</si>
  <si>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</si>
  <si>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</si>
  <si>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</si>
  <si>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</si>
  <si>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</si>
  <si>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</si>
  <si>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</si>
  <si>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</si>
  <si>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</si>
  <si>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</si>
  <si>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</si>
  <si>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</si>
  <si>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</si>
  <si>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</si>
  <si>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</si>
  <si>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</si>
  <si>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</si>
  <si>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</si>
  <si>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</si>
  <si>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</si>
  <si>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</si>
  <si>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</si>
  <si>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</si>
  <si>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</si>
  <si>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</si>
  <si>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</si>
  <si>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</si>
  <si>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</si>
  <si>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</si>
  <si>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</si>
  <si>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</si>
  <si>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</si>
  <si>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</si>
  <si>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</si>
  <si>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</si>
  <si>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</si>
  <si>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</si>
  <si>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</si>
  <si>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</si>
  <si>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</si>
  <si>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</si>
  <si>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</si>
  <si>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</si>
  <si>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</si>
  <si>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</si>
  <si>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</si>
  <si>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</si>
  <si>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</si>
  <si>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</si>
  <si>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</si>
  <si>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</si>
  <si>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</si>
  <si>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</si>
  <si>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</si>
  <si>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</si>
  <si>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</si>
  <si>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</si>
  <si>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</si>
  <si>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</si>
  <si>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</si>
  <si>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</si>
  <si>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</si>
  <si>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</si>
  <si>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</si>
  <si>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</si>
  <si>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</si>
  <si>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</si>
  <si>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</si>
  <si>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</si>
  <si>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</si>
  <si>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</si>
  <si>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</si>
  <si>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</si>
  <si>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</si>
  <si>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</si>
  <si>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</si>
  <si>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</si>
  <si>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</si>
  <si>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</si>
  <si>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</si>
  <si>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</si>
  <si>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</si>
  <si>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</si>
  <si>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</si>
  <si>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</si>
  <si>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</si>
  <si>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</si>
  <si>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</si>
  <si>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</si>
  <si>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</si>
  <si>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</si>
  <si>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</si>
  <si>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</si>
  <si>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</si>
  <si>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</si>
  <si>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</si>
  <si>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</si>
  <si>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</si>
  <si>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</si>
  <si>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</si>
  <si>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</si>
  <si>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</si>
  <si>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</si>
  <si>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</si>
  <si>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</si>
  <si>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</si>
  <si>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</si>
  <si>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</si>
  <si>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</si>
  <si>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</si>
  <si>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</si>
  <si>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</si>
  <si>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</si>
  <si>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</si>
  <si>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</si>
  <si>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</si>
  <si>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</si>
  <si>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</si>
  <si>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</si>
  <si>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</si>
  <si>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</si>
  <si>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</si>
  <si>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</si>
  <si>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</si>
  <si>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</si>
  <si>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</si>
  <si>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</si>
  <si>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</si>
  <si>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</si>
  <si>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</si>
  <si>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</si>
  <si>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</si>
  <si>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</si>
  <si>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</si>
  <si>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</si>
  <si>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</si>
  <si>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</si>
  <si>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</si>
  <si>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</si>
  <si>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</si>
  <si>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</si>
  <si>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</si>
  <si>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</si>
  <si>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</si>
  <si>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</si>
  <si>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</si>
  <si>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</si>
  <si>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</si>
  <si>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</si>
  <si>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</si>
  <si>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</si>
  <si>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</si>
  <si>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</si>
  <si>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</si>
  <si>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</si>
  <si>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</si>
  <si>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</si>
  <si>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</si>
  <si>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</si>
  <si>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</si>
  <si>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</si>
  <si>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</si>
  <si>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</si>
  <si>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</si>
  <si>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</si>
  <si>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</si>
  <si>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</si>
  <si>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</si>
  <si>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</si>
  <si>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</si>
  <si>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</si>
  <si>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</si>
  <si>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</si>
  <si>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</si>
  <si>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</si>
  <si>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</si>
  <si>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</si>
  <si>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</si>
  <si>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</si>
  <si>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</si>
  <si>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</si>
  <si>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</si>
  <si>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</si>
  <si>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</si>
  <si>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</si>
  <si>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</si>
  <si>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</si>
  <si>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</si>
  <si>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</si>
  <si>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</si>
  <si>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</si>
  <si>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</si>
  <si>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</si>
  <si>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</si>
  <si>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</si>
  <si>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</si>
  <si>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</si>
  <si>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</si>
  <si>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</si>
  <si>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</si>
  <si>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</si>
  <si>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</si>
  <si>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</si>
  <si>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</si>
  <si>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</si>
  <si>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</si>
  <si>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</si>
  <si>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</si>
  <si>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</si>
  <si>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</si>
  <si>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</si>
  <si>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</si>
  <si>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</si>
  <si>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</si>
  <si>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</si>
  <si>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</si>
  <si>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</si>
  <si>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</si>
  <si>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</si>
  <si>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</si>
  <si>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</si>
  <si>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</si>
  <si>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</si>
  <si>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</si>
  <si>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</si>
  <si>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</si>
  <si>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</si>
  <si>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</si>
  <si>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</si>
  <si>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</si>
  <si>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</si>
  <si>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</si>
  <si>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</si>
  <si>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</si>
  <si>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</si>
  <si>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</si>
  <si>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</si>
  <si>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</si>
  <si>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</si>
  <si>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</si>
  <si>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</si>
  <si>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</si>
  <si>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</si>
  <si>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</si>
  <si>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</si>
  <si>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</si>
  <si>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</si>
  <si>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</si>
  <si>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</si>
  <si>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</si>
  <si>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</si>
  <si>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</si>
  <si>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</si>
  <si>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</si>
  <si>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</si>
  <si>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</si>
  <si>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</si>
  <si>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</si>
  <si>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</si>
  <si>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</si>
  <si>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</si>
  <si>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</si>
  <si>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</si>
  <si>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</si>
  <si>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</si>
  <si>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</si>
  <si>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</si>
  <si>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</si>
  <si>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</si>
  <si>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</si>
  <si>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</si>
  <si>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</si>
  <si>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</si>
  <si>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</si>
  <si>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</si>
  <si>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</si>
  <si>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</si>
  <si>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</si>
  <si>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</si>
  <si>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</si>
  <si>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</si>
  <si>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</si>
  <si>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</si>
  <si>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</si>
  <si>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</si>
  <si>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</si>
  <si>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</si>
  <si>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</si>
  <si>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</si>
  <si>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</si>
  <si>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</si>
  <si>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</si>
  <si>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</si>
  <si>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</si>
  <si>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</si>
  <si>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</si>
  <si>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</si>
  <si>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</si>
  <si>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</si>
  <si>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</si>
  <si>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</si>
  <si>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</si>
  <si>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</si>
  <si>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</si>
  <si>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</si>
  <si>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</si>
  <si>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</si>
  <si>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</si>
  <si>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</si>
  <si>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</si>
  <si>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</si>
  <si>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</si>
  <si>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</si>
  <si>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</si>
  <si>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</si>
  <si>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</si>
  <si>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</si>
  <si>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</si>
  <si>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</si>
  <si>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</si>
  <si>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</si>
  <si>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</si>
  <si>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</si>
  <si>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</si>
  <si>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</si>
  <si>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</si>
  <si>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</si>
  <si>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</si>
  <si>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</si>
  <si>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</si>
  <si>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</si>
  <si>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</si>
  <si>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</si>
  <si>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</si>
  <si>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</si>
  <si>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</si>
  <si>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</si>
  <si>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</si>
  <si>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</si>
  <si>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</si>
  <si>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</si>
  <si>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</si>
  <si>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</si>
  <si>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</si>
  <si>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</si>
  <si>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</si>
  <si>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</si>
  <si>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</si>
  <si>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</si>
  <si>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</si>
  <si>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</si>
  <si>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</si>
  <si>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</si>
  <si>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</si>
  <si>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</si>
  <si>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</si>
  <si>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</si>
  <si>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</si>
  <si>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</si>
  <si>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</si>
  <si>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</si>
  <si>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</si>
  <si>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</si>
  <si>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</si>
  <si>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</si>
  <si>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</si>
  <si>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</si>
  <si>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</si>
  <si>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</si>
  <si>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</si>
  <si>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</si>
  <si>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</si>
  <si>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</si>
  <si>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</si>
  <si>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</si>
  <si>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</si>
  <si>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</si>
  <si>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</si>
  <si>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</si>
  <si>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</si>
  <si>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</si>
  <si>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</si>
  <si>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</si>
  <si>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</si>
  <si>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</si>
  <si>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</si>
  <si>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</si>
  <si>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</si>
  <si>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</si>
  <si>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</si>
  <si>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</si>
  <si>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</si>
  <si>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</si>
  <si>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</si>
  <si>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</si>
  <si>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</si>
  <si>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</si>
  <si>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</si>
  <si>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</si>
  <si>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</si>
  <si>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</si>
  <si>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</si>
  <si>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</si>
  <si>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</si>
  <si>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</si>
  <si>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</si>
  <si>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</si>
  <si>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</si>
  <si>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</si>
  <si>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</si>
  <si>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</si>
  <si>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</si>
  <si>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</si>
  <si>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</si>
  <si>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</si>
  <si>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</si>
  <si>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</si>
  <si>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</si>
  <si>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</si>
  <si>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</si>
  <si>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</si>
  <si>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</si>
  <si>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</si>
  <si>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</si>
  <si>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</si>
  <si>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</si>
  <si>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</si>
  <si>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</si>
  <si>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</si>
  <si>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</si>
  <si>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</si>
  <si>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</si>
  <si>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</si>
  <si>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</si>
  <si>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</si>
  <si>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</si>
  <si>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</si>
  <si>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</si>
  <si>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</si>
  <si>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</si>
  <si>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</si>
  <si>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</si>
  <si>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</si>
  <si>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</si>
  <si>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</si>
  <si>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</si>
  <si>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</si>
  <si>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</si>
  <si>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</si>
  <si>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</si>
  <si>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</si>
  <si>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</si>
  <si>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</si>
  <si>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</si>
  <si>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</si>
  <si>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</si>
  <si>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</si>
  <si>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</si>
  <si>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</si>
  <si>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</si>
  <si>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</si>
  <si>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</si>
  <si>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</si>
  <si>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</si>
  <si>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</si>
  <si>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</si>
  <si>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</si>
  <si>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</si>
  <si>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</si>
  <si>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</si>
  <si>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</si>
  <si>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</si>
  <si>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</si>
  <si>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</si>
  <si>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</si>
  <si>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</si>
  <si>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</si>
  <si>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</si>
  <si>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</si>
  <si>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</si>
  <si>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</si>
  <si>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</si>
  <si>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</si>
  <si>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</si>
  <si>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</si>
  <si>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</si>
  <si>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</si>
  <si>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</si>
  <si>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</si>
  <si>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</si>
  <si>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</si>
  <si>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</si>
  <si>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</si>
  <si>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</si>
  <si>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</si>
  <si>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</si>
  <si>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</si>
  <si>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</si>
  <si>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</si>
  <si>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</si>
  <si>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</si>
  <si>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</si>
  <si>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</si>
  <si>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</si>
  <si>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</si>
  <si>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</si>
  <si>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</si>
  <si>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</si>
  <si>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</si>
  <si>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</si>
  <si>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</si>
  <si>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</si>
  <si>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</si>
  <si>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</si>
  <si>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</si>
  <si>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</si>
  <si>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</si>
  <si>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</si>
  <si>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</si>
  <si>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</si>
  <si>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</si>
  <si>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</si>
  <si>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</si>
  <si>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</si>
  <si>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</si>
  <si>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</si>
  <si>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</si>
  <si>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</si>
  <si>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</si>
  <si>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</si>
  <si>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</si>
  <si>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</si>
  <si>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</si>
  <si>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</si>
  <si>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</si>
  <si>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</si>
  <si>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</si>
  <si>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</si>
  <si>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</si>
  <si>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</si>
  <si>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</si>
  <si>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</si>
  <si>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</si>
  <si>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</si>
  <si>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</si>
  <si>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</si>
  <si>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</si>
  <si>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</si>
  <si>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</si>
  <si>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</si>
  <si>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</si>
  <si>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</si>
  <si>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</si>
  <si>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</si>
  <si>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</si>
  <si>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</si>
  <si>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</si>
  <si>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</si>
  <si>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</si>
  <si>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</si>
  <si>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</si>
  <si>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</si>
  <si>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</si>
  <si>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</si>
  <si>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</si>
  <si>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</si>
  <si>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</si>
  <si>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</si>
  <si>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</si>
  <si>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</si>
  <si>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</si>
  <si>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</si>
  <si>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</si>
  <si>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</si>
  <si>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</si>
  <si>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</si>
  <si>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</si>
  <si>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</si>
  <si>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</si>
  <si>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</si>
  <si>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</si>
  <si>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</si>
  <si>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</si>
  <si>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</si>
  <si>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</si>
  <si>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</si>
  <si>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</si>
  <si>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</si>
  <si>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</si>
  <si>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</si>
  <si>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</si>
  <si>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</si>
  <si>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</si>
  <si>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</si>
  <si>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</si>
  <si>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</si>
  <si>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</si>
  <si>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</si>
  <si>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</si>
  <si>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</si>
  <si>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</si>
  <si>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</si>
  <si>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</si>
  <si>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</si>
  <si>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</si>
  <si>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</si>
  <si>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</si>
  <si>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</si>
  <si>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</si>
  <si>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</si>
  <si>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</si>
  <si>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</si>
  <si>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</si>
  <si>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</si>
  <si>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</si>
  <si>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</si>
  <si>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</si>
  <si>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</si>
  <si>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</si>
  <si>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</si>
  <si>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</si>
  <si>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</si>
  <si>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</si>
  <si>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</si>
  <si>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</si>
  <si>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</si>
  <si>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</si>
  <si>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</si>
  <si>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</si>
  <si>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</si>
  <si>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</si>
  <si>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</si>
  <si>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</si>
  <si>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</si>
  <si>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</si>
  <si>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</si>
  <si>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</si>
  <si>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</si>
  <si>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</si>
  <si>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</si>
  <si>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</si>
  <si>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</si>
  <si>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</si>
  <si>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</si>
  <si>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</si>
  <si>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</si>
  <si>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</si>
  <si>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</si>
  <si>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</si>
  <si>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</si>
  <si>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</si>
  <si>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</si>
  <si>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</si>
  <si>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</si>
  <si>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</si>
  <si>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</si>
  <si>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</si>
  <si>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</si>
  <si>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</si>
  <si>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</si>
  <si>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</si>
  <si>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</si>
  <si>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</si>
  <si>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</si>
  <si>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</si>
  <si>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</si>
  <si>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</si>
  <si>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</si>
  <si>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</si>
  <si>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</si>
  <si>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</si>
  <si>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</si>
  <si>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</si>
  <si>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</si>
  <si>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</si>
  <si>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</si>
  <si>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</si>
  <si>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</si>
  <si>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</si>
  <si>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</si>
  <si>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</si>
  <si>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</si>
  <si>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</si>
  <si>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</si>
  <si>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</si>
  <si>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</si>
  <si>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</si>
  <si>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</si>
  <si>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</si>
  <si>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</si>
  <si>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</si>
  <si>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</si>
  <si>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</si>
  <si>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</si>
  <si>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</si>
  <si>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</si>
  <si>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</si>
  <si>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</si>
  <si>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</si>
  <si>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</si>
  <si>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</si>
  <si>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</si>
  <si>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</si>
  <si>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</si>
  <si>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</si>
  <si>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</si>
  <si>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</si>
  <si>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</si>
  <si>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</si>
  <si>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</si>
  <si>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</si>
  <si>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</si>
  <si>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</si>
  <si>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</si>
  <si>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</si>
  <si>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</si>
  <si>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</si>
  <si>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</si>
  <si>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</si>
  <si>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</si>
  <si>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</si>
  <si>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</si>
  <si>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</si>
  <si>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</si>
  <si>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</si>
  <si>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</si>
  <si>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</si>
  <si>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</si>
  <si>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</si>
  <si>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</si>
  <si>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</si>
  <si>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</si>
  <si>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</si>
  <si>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</si>
  <si>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</si>
  <si>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</si>
  <si>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</si>
  <si>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</si>
  <si>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</si>
  <si>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</si>
  <si>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</si>
  <si>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</si>
  <si>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</si>
  <si>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</si>
  <si>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</si>
  <si>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</si>
  <si>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</si>
  <si>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</si>
  <si>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</si>
  <si>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</si>
  <si>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</si>
  <si>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</si>
  <si>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</si>
  <si>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</si>
  <si>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</si>
  <si>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</si>
  <si>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</si>
  <si>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</si>
  <si>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</si>
  <si>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</si>
  <si>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</si>
  <si>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</si>
  <si>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</si>
  <si>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</si>
  <si>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</si>
  <si>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</si>
  <si>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</si>
  <si>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</si>
  <si>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</si>
  <si>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</si>
  <si>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</si>
  <si>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</si>
  <si>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</si>
  <si>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</si>
  <si>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</si>
  <si>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</si>
  <si>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</si>
  <si>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</si>
  <si>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</si>
  <si>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</si>
  <si>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</si>
  <si>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</si>
  <si>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</si>
  <si>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</si>
  <si>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</si>
  <si>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</si>
  <si>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</si>
  <si>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</si>
  <si>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</si>
  <si>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</si>
  <si>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</si>
  <si>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</si>
  <si>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</si>
  <si>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</si>
  <si>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</si>
  <si>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</si>
  <si>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</si>
  <si>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</si>
  <si>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</si>
  <si>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</si>
  <si>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</si>
  <si>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</si>
  <si>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</si>
  <si>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</si>
  <si>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</si>
  <si>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</si>
  <si>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</si>
  <si>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</si>
  <si>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</si>
  <si>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</si>
  <si>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</si>
  <si>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</si>
  <si>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</si>
  <si>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</si>
  <si>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</si>
  <si>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</si>
  <si>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</si>
  <si>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</si>
  <si>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</si>
  <si>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</si>
  <si>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</si>
  <si>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</si>
  <si>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</si>
  <si>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</si>
  <si>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</si>
  <si>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</si>
  <si>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</si>
  <si>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</si>
  <si>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</si>
  <si>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</si>
  <si>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</si>
  <si>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</si>
  <si>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</si>
  <si>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</si>
  <si>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</si>
  <si>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</si>
  <si>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</si>
  <si>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</si>
  <si>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</si>
  <si>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</si>
  <si>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</si>
  <si>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</si>
  <si>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</si>
  <si>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</si>
  <si>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</si>
  <si>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</si>
  <si>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</si>
  <si>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</si>
  <si>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</si>
  <si>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</si>
  <si>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</si>
  <si>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</si>
  <si>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</si>
  <si>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</si>
  <si>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</si>
  <si>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</si>
  <si>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</si>
  <si>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</si>
  <si>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</si>
  <si>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</si>
  <si>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</si>
  <si>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</si>
  <si>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</si>
  <si>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</si>
  <si>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</si>
  <si>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</si>
  <si>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</si>
  <si>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</si>
  <si>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</si>
  <si>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</si>
  <si>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</si>
  <si>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</si>
  <si>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</si>
  <si>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</si>
  <si>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</si>
  <si>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</si>
  <si>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</si>
  <si>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</si>
  <si>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</si>
  <si>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</si>
  <si>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</si>
  <si>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</si>
  <si>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</si>
  <si>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</si>
  <si>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</si>
  <si>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</si>
  <si>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</si>
  <si>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</si>
  <si>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</si>
  <si>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</si>
  <si>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</si>
  <si>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</si>
  <si>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</si>
  <si>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</si>
  <si>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</si>
  <si>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</si>
  <si>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</si>
  <si>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</si>
  <si>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</si>
  <si>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</si>
  <si>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</si>
  <si>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</si>
  <si>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</si>
  <si>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</si>
  <si>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</si>
  <si>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</si>
  <si>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</si>
  <si>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</si>
  <si>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</si>
  <si>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</si>
  <si>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</si>
  <si>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</si>
  <si>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</si>
  <si>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</si>
  <si>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</si>
  <si>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</si>
  <si>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</si>
  <si>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</si>
  <si>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</si>
  <si>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</si>
  <si>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</si>
  <si>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</si>
  <si>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</si>
  <si>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</si>
  <si>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</si>
  <si>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</si>
  <si>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</si>
  <si>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</si>
  <si>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</si>
  <si>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</si>
  <si>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</si>
  <si>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</si>
  <si>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</si>
  <si>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</si>
  <si>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</si>
  <si>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</si>
  <si>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</si>
  <si>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</si>
  <si>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</si>
  <si>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</si>
  <si>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</si>
  <si>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</si>
  <si>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</si>
  <si>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</si>
  <si>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</si>
  <si>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</si>
  <si>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</si>
  <si>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</si>
  <si>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</si>
  <si>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</si>
  <si>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</si>
  <si>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</si>
  <si>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</si>
  <si>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</si>
  <si>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</si>
  <si>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</si>
  <si>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</si>
  <si>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</si>
  <si>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</si>
  <si>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</si>
  <si>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</si>
  <si>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</si>
  <si>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</si>
  <si>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</si>
  <si>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</si>
  <si>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</si>
  <si>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</si>
  <si>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</si>
  <si>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</si>
  <si>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</si>
  <si>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</si>
  <si>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</si>
  <si>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</si>
  <si>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</si>
  <si>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</si>
  <si>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</si>
  <si>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</si>
  <si>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</si>
  <si>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</si>
  <si>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</si>
  <si>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</si>
  <si>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</si>
  <si>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</si>
  <si>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</si>
  <si>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</si>
  <si>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</si>
  <si>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</si>
  <si>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</si>
  <si>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</si>
  <si>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</si>
  <si>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</si>
  <si>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</si>
  <si>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</si>
  <si>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</si>
  <si>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</si>
  <si>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</si>
  <si>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</si>
  <si>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</si>
  <si>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</si>
  <si>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</si>
  <si>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</si>
  <si>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</si>
  <si>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</si>
  <si>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</si>
  <si>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</si>
  <si>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</si>
  <si>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</si>
  <si>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</si>
  <si>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</si>
  <si>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</si>
  <si>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</si>
  <si>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</si>
  <si>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</si>
  <si>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</si>
  <si>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</si>
  <si>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</si>
  <si>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</si>
  <si>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</si>
  <si>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</si>
  <si>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</si>
  <si>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</si>
  <si>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</si>
  <si>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</si>
  <si>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</si>
  <si>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</si>
  <si>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</si>
  <si>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</si>
  <si>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</si>
  <si>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</si>
  <si>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</si>
  <si>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</si>
  <si>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</si>
  <si>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</si>
  <si>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</si>
  <si>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</si>
  <si>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</si>
  <si>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</si>
  <si>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</si>
  <si>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</si>
  <si>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</si>
  <si>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</si>
  <si>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</si>
  <si>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</si>
  <si>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</si>
  <si>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</si>
  <si>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</si>
  <si>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</si>
  <si>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</si>
  <si>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</si>
  <si>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</si>
  <si>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</si>
  <si>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</si>
  <si>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</si>
  <si>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</si>
  <si>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</si>
  <si>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</si>
  <si>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</si>
  <si>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</si>
  <si>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</si>
  <si>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</si>
  <si>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</si>
  <si>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</si>
  <si>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</si>
  <si>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</si>
  <si>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</si>
  <si>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</si>
  <si>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</si>
  <si>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</si>
  <si>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</si>
  <si>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</si>
  <si>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</si>
  <si>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</si>
  <si>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</si>
  <si>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</si>
  <si>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</si>
  <si>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</si>
  <si>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</si>
  <si>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</si>
  <si>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</si>
  <si>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</si>
  <si>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</si>
  <si>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</si>
  <si>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</si>
  <si>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</si>
  <si>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</si>
  <si>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</si>
  <si>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</si>
  <si>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</si>
  <si>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</si>
  <si>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</si>
  <si>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</si>
  <si>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</si>
  <si>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</si>
  <si>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</si>
  <si>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</si>
  <si>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</si>
  <si>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</si>
  <si>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</si>
  <si>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</si>
  <si>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</si>
  <si>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</si>
  <si>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</si>
  <si>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</si>
  <si>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</si>
  <si>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</si>
  <si>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</si>
  <si>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</si>
  <si>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</si>
  <si>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</si>
  <si>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</si>
  <si>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</si>
  <si>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</si>
  <si>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</si>
  <si>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</si>
  <si>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</si>
  <si>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</si>
  <si>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</si>
  <si>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</si>
  <si>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</si>
  <si>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</si>
  <si>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</si>
  <si>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</si>
  <si>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</si>
  <si>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</si>
  <si>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</si>
  <si>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</si>
  <si>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</si>
  <si>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</si>
  <si>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</si>
  <si>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</si>
  <si>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</si>
  <si>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</si>
  <si>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</si>
  <si>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</si>
  <si>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</si>
  <si>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</si>
  <si>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</si>
  <si>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</si>
  <si>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</si>
  <si>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</si>
  <si>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</si>
  <si>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</si>
  <si>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</si>
  <si>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</si>
  <si>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</si>
  <si>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</si>
  <si>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</si>
  <si>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</si>
  <si>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</si>
  <si>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</si>
  <si>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</si>
  <si>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</si>
  <si>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</si>
  <si>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</si>
  <si>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</si>
  <si>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</si>
  <si>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</si>
  <si>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</si>
  <si>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</si>
  <si>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</si>
  <si>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</si>
  <si>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</si>
  <si>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</si>
  <si>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</si>
  <si>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</si>
  <si>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</si>
  <si>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</si>
  <si>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</si>
  <si>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</si>
  <si>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</si>
  <si>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</si>
  <si>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</si>
  <si>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</si>
  <si>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</si>
  <si>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</si>
  <si>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</si>
  <si>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</si>
  <si>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</si>
  <si>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</si>
  <si>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</si>
  <si>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</si>
  <si>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</si>
  <si>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</si>
  <si>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</si>
  <si>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</si>
  <si>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</si>
  <si>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</si>
  <si>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</si>
  <si>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</si>
  <si>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</si>
  <si>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</si>
  <si>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</si>
  <si>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</si>
  <si>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</si>
  <si>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</si>
  <si>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</si>
  <si>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</si>
  <si>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</si>
  <si>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</si>
  <si>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</si>
  <si>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</si>
  <si>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</si>
  <si>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</si>
  <si>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</si>
  <si>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</si>
  <si>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</si>
  <si>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</si>
  <si>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</si>
  <si>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</si>
  <si>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</si>
  <si>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</si>
  <si>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</si>
  <si>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</si>
  <si>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</si>
  <si>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</si>
  <si>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</si>
  <si>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</si>
  <si>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</si>
  <si>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</si>
  <si>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</si>
  <si>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</si>
  <si>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</si>
  <si>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</si>
  <si>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</si>
  <si>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</si>
  <si>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</si>
  <si>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</si>
  <si>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</si>
  <si>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</si>
  <si>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</si>
  <si>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</si>
  <si>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</si>
  <si>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</si>
  <si>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</si>
  <si>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</si>
  <si>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</si>
  <si>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</si>
  <si>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</si>
  <si>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</si>
  <si>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</si>
  <si>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</si>
  <si>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</si>
  <si>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</si>
  <si>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</si>
  <si>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</si>
  <si>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</si>
  <si>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</si>
  <si>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</si>
  <si>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</si>
  <si>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</si>
  <si>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</si>
  <si>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</si>
  <si>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</si>
  <si>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</si>
  <si>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</si>
  <si>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</si>
  <si>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</si>
  <si>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</si>
  <si>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</si>
  <si>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</si>
  <si>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</si>
  <si>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</si>
  <si>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</si>
  <si>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</si>
  <si>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</si>
  <si>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</si>
  <si>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</si>
  <si>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</si>
  <si>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</si>
  <si>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</si>
  <si>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</si>
  <si>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</si>
  <si>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</si>
  <si>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</si>
  <si>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</si>
  <si>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</si>
  <si>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</si>
  <si>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</si>
  <si>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</si>
  <si>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</si>
  <si>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</si>
  <si>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</si>
  <si>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</si>
  <si>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</si>
  <si>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</si>
  <si>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</si>
  <si>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</si>
  <si>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</si>
  <si>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</si>
  <si>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</si>
  <si>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</si>
  <si>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</si>
  <si>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</si>
  <si>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</si>
  <si>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</si>
  <si>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</si>
  <si>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</si>
  <si>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</si>
  <si>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</si>
  <si>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</si>
  <si>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</si>
  <si>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</si>
  <si>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</si>
  <si>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</si>
  <si>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</si>
  <si>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</si>
  <si>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</si>
  <si>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</si>
  <si>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</si>
  <si>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</si>
  <si>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</si>
  <si>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</si>
  <si>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</si>
  <si>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</si>
  <si>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</si>
  <si>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</si>
  <si>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</si>
  <si>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</si>
  <si>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</si>
  <si>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</si>
  <si>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</si>
  <si>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</si>
  <si>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</si>
  <si>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</si>
  <si>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</si>
  <si>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</si>
  <si>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</si>
  <si>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</si>
  <si>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</si>
  <si>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</si>
  <si>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</si>
  <si>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</si>
  <si>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</si>
  <si>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</si>
  <si>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</si>
  <si>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</si>
  <si>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</si>
  <si>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</si>
  <si>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</si>
  <si>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</si>
  <si>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</si>
  <si>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</si>
  <si>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</si>
  <si>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</si>
  <si>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</si>
  <si>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</si>
  <si>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</si>
  <si>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</si>
  <si>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</si>
  <si>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</si>
  <si>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</si>
  <si>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</si>
  <si>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</si>
  <si>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</si>
  <si>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</si>
  <si>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</si>
  <si>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</si>
  <si>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</si>
  <si>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</si>
  <si>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</si>
  <si>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</si>
  <si>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</si>
  <si>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</si>
  <si>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</si>
  <si>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</si>
  <si>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</si>
  <si>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</si>
  <si>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</si>
  <si>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</si>
  <si>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</si>
  <si>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</si>
  <si>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</si>
  <si>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</si>
  <si>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</si>
  <si>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</si>
  <si>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</si>
  <si>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</si>
  <si>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</si>
  <si>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</si>
  <si>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</si>
  <si>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</si>
  <si>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</si>
  <si>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</si>
  <si>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</si>
  <si>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</si>
  <si>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</si>
  <si>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</si>
  <si>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</si>
  <si>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</si>
  <si>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</si>
  <si>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</si>
  <si>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</si>
  <si>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</si>
  <si>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</si>
  <si>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</si>
  <si>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</si>
  <si>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</si>
  <si>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</si>
  <si>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</si>
  <si>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</si>
  <si>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</si>
  <si>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</si>
  <si>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</si>
  <si>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</si>
  <si>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</si>
  <si>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</si>
  <si>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</si>
  <si>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</si>
  <si>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</si>
  <si>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</si>
  <si>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</si>
  <si>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</si>
  <si>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</si>
  <si>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</si>
  <si>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</si>
  <si>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</si>
  <si>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</si>
  <si>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</si>
  <si>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</si>
  <si>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</si>
  <si>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</si>
  <si>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</si>
  <si>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</si>
  <si>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</si>
  <si>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</si>
  <si>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</si>
  <si>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</si>
  <si>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</si>
  <si>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</si>
  <si>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</si>
  <si>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</si>
  <si>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</si>
  <si>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</si>
  <si>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</si>
  <si>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</si>
  <si>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</si>
  <si>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</si>
  <si>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</si>
  <si>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</si>
  <si>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</si>
  <si>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</si>
  <si>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</si>
  <si>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</si>
  <si>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</si>
  <si>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</si>
  <si>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</si>
  <si>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</si>
  <si>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</si>
  <si>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</si>
  <si>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</si>
  <si>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</si>
  <si>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</si>
  <si>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</si>
  <si>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</si>
  <si>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</si>
  <si>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</si>
  <si>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</si>
  <si>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</si>
  <si>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</si>
  <si>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</si>
  <si>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</si>
  <si>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</si>
  <si>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</si>
  <si>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</si>
  <si>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</si>
  <si>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</si>
  <si>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</si>
  <si>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</si>
  <si>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</si>
  <si>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</si>
  <si>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</si>
  <si>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</si>
  <si>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</si>
  <si>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</si>
  <si>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</si>
  <si>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</si>
  <si>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</si>
  <si>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</si>
  <si>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</si>
  <si>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</si>
  <si>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</si>
  <si>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</si>
  <si>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</si>
  <si>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</si>
  <si>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</si>
  <si>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</si>
  <si>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</si>
  <si>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</si>
  <si>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</si>
  <si>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</si>
  <si>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</si>
  <si>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</si>
  <si>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</si>
  <si>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</si>
  <si>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</si>
  <si>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</si>
  <si>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</si>
  <si>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</si>
  <si>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</si>
  <si>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</si>
  <si>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</si>
  <si>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</si>
  <si>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</si>
  <si>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</si>
  <si>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</si>
  <si>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</si>
  <si>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</si>
  <si>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</si>
  <si>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</si>
  <si>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</si>
  <si>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</si>
  <si>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</si>
  <si>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</si>
  <si>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</si>
  <si>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</si>
  <si>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</si>
  <si>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</si>
  <si>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</si>
  <si>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</si>
  <si>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</si>
  <si>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</si>
  <si>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</si>
  <si>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</si>
  <si>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</si>
  <si>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</si>
  <si>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</si>
  <si>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</si>
  <si>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</si>
  <si>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</si>
  <si>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</si>
  <si>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</si>
  <si>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</si>
  <si>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</si>
  <si>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</si>
  <si>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</si>
  <si>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</si>
  <si>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</si>
  <si>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</si>
  <si>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</si>
  <si>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</si>
  <si>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</si>
  <si>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</si>
  <si>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</si>
  <si>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</si>
  <si>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</si>
  <si>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</si>
  <si>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</si>
  <si>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</si>
  <si>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</si>
  <si>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</si>
  <si>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</si>
  <si>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</si>
  <si>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</si>
  <si>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</si>
  <si>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</si>
  <si>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</si>
  <si>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</si>
  <si>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</si>
  <si>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</si>
  <si>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</si>
  <si>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</si>
  <si>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</si>
  <si>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</si>
  <si>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</si>
  <si>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</si>
  <si>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</si>
  <si>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</si>
  <si>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</si>
  <si>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</si>
  <si>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</si>
  <si>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</si>
  <si>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</si>
  <si>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</si>
  <si>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</si>
  <si>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</si>
  <si>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</si>
  <si>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</si>
  <si>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</si>
  <si>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</si>
  <si>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</si>
  <si>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</si>
  <si>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</si>
  <si>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</si>
  <si>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</si>
  <si>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</si>
  <si>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</si>
  <si>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</si>
  <si>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</si>
  <si>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</si>
  <si>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</si>
  <si>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</si>
  <si>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</si>
  <si>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</si>
  <si>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</si>
  <si>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</si>
  <si>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</si>
  <si>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</si>
  <si>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</si>
  <si>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</si>
  <si>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</si>
  <si>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</si>
  <si>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</si>
  <si>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</si>
  <si>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</si>
  <si>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</si>
  <si>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</si>
  <si>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</si>
  <si>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</si>
  <si>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</si>
  <si>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</si>
  <si>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</si>
  <si>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</si>
  <si>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</si>
  <si>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</si>
  <si>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</si>
  <si>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</si>
  <si>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</si>
  <si>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</si>
  <si>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</si>
  <si>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</si>
  <si>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</si>
  <si>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</si>
  <si>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</si>
  <si>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</si>
  <si>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</si>
  <si>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</si>
  <si>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</si>
  <si>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</si>
  <si>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</si>
  <si>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</si>
  <si>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</si>
  <si>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</si>
  <si>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</si>
  <si>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</si>
  <si>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</si>
  <si>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</si>
  <si>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</si>
  <si>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</si>
  <si>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</si>
  <si>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</si>
  <si>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</si>
  <si>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</si>
  <si>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</si>
  <si>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</si>
  <si>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</si>
  <si>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</si>
  <si>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</si>
  <si>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</si>
  <si>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</si>
  <si>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</si>
  <si>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</si>
  <si>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</si>
  <si>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</si>
  <si>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</si>
  <si>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</si>
  <si>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</si>
  <si>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</si>
  <si>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</si>
  <si>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</si>
  <si>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</si>
  <si>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</si>
  <si>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</si>
  <si>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</si>
  <si>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</si>
  <si>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</si>
  <si>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</si>
  <si>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</si>
  <si>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</si>
  <si>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</si>
  <si>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</si>
  <si>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</si>
  <si>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</si>
  <si>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</si>
  <si>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</si>
  <si>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</si>
  <si>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</si>
  <si>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</si>
  <si>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</si>
  <si>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</si>
  <si>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</si>
  <si>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</si>
  <si>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</si>
  <si>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</si>
  <si>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</si>
  <si>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</si>
  <si>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</si>
  <si>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</si>
  <si>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</si>
  <si>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</si>
  <si>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</si>
  <si>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</si>
  <si>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</si>
  <si>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</si>
  <si>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</si>
  <si>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</si>
  <si>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</si>
  <si>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</si>
  <si>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</si>
  <si>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</si>
  <si>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</si>
  <si>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</si>
  <si>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</si>
  <si>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</si>
  <si>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</si>
  <si>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</si>
  <si>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</si>
  <si>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</si>
  <si>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</si>
  <si>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</si>
  <si>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</si>
  <si>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</si>
  <si>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</si>
  <si>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</si>
  <si>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</si>
  <si>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</si>
  <si>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</si>
  <si>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</si>
  <si>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</si>
  <si>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</si>
  <si>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</si>
  <si>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</si>
  <si>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</si>
  <si>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</si>
  <si>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</si>
  <si>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</si>
  <si>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</si>
  <si>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</si>
  <si>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</si>
  <si>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</si>
  <si>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</si>
  <si>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</si>
  <si>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</si>
  <si>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</si>
  <si>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</si>
  <si>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</si>
  <si>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</si>
  <si>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</si>
  <si>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</si>
  <si>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</si>
  <si>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</si>
  <si>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</si>
  <si>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</si>
  <si>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</si>
  <si>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</si>
  <si>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</si>
  <si>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</si>
  <si>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</si>
  <si>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</si>
  <si>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</si>
  <si>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</si>
  <si>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</si>
  <si>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</si>
  <si>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</si>
  <si>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</si>
  <si>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</si>
  <si>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</si>
  <si>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</si>
  <si>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</si>
  <si>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</si>
  <si>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</si>
  <si>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</si>
  <si>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</si>
  <si>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</si>
  <si>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</si>
  <si>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</si>
  <si>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</si>
  <si>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</si>
  <si>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</si>
  <si>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</si>
  <si>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</si>
  <si>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</si>
  <si>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</si>
  <si>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</si>
  <si>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</si>
  <si>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</si>
  <si>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</si>
  <si>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</si>
  <si>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</si>
  <si>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</si>
  <si>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</si>
  <si>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</si>
  <si>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</si>
  <si>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</si>
  <si>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</si>
  <si>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</si>
  <si>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</si>
  <si>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</si>
  <si>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</si>
  <si>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</si>
  <si>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</si>
  <si>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</si>
  <si>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</si>
  <si>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</si>
  <si>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</si>
  <si>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</si>
  <si>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</si>
  <si>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</si>
  <si>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</si>
  <si>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</si>
  <si>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</si>
  <si>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</si>
  <si>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</si>
  <si>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</si>
  <si>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</si>
  <si>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</si>
  <si>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</si>
  <si>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</si>
  <si>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</si>
  <si>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</si>
  <si>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</si>
  <si>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</si>
  <si>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</si>
  <si>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</si>
  <si>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</si>
  <si>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</si>
  <si>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</si>
  <si>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</si>
  <si>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</si>
  <si>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</si>
  <si>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</si>
  <si>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</si>
  <si>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</si>
  <si>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</si>
  <si>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</si>
  <si>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</si>
  <si>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</si>
  <si>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</si>
  <si>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</si>
  <si>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</si>
  <si>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</si>
  <si>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</si>
  <si>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</si>
  <si>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</si>
  <si>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</si>
  <si>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</si>
  <si>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</si>
  <si>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</si>
  <si>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</si>
  <si>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</si>
  <si>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</si>
  <si>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</si>
  <si>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</si>
  <si>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</si>
  <si>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</si>
  <si>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</si>
  <si>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</si>
  <si>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</si>
  <si>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</si>
  <si>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</si>
  <si>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</si>
  <si>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</si>
  <si>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</si>
  <si>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</si>
  <si>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</si>
  <si>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</si>
  <si>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</si>
  <si>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</si>
  <si>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</si>
  <si>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</si>
  <si>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</si>
  <si>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</si>
  <si>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</si>
  <si>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</si>
  <si>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</si>
  <si>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</si>
  <si>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</si>
  <si>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</si>
  <si>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</si>
  <si>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</si>
  <si>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</si>
  <si>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</si>
  <si>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</si>
  <si>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</si>
  <si>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</si>
  <si>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</si>
  <si>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</si>
  <si>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</si>
  <si>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</si>
  <si>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</si>
  <si>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</si>
  <si>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</si>
  <si>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</si>
  <si>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</si>
  <si>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</si>
  <si>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</si>
  <si>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</si>
  <si>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</si>
  <si>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</si>
  <si>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</si>
  <si>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</si>
  <si>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</si>
  <si>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</si>
  <si>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</si>
  <si>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</si>
  <si>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</si>
  <si>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</si>
  <si>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</si>
  <si>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</si>
  <si>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</si>
  <si>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</si>
  <si>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</si>
  <si>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</si>
  <si>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</si>
  <si>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</si>
  <si>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</si>
  <si>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</si>
  <si>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</si>
  <si>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</si>
  <si>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</si>
  <si>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</si>
  <si>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</si>
  <si>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</si>
  <si>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</si>
  <si>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</si>
  <si>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</si>
  <si>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</si>
  <si>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</si>
  <si>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</si>
  <si>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</si>
  <si>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</si>
  <si>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</si>
  <si>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</si>
  <si>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</si>
  <si>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</si>
  <si>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</si>
  <si>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</si>
  <si>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</si>
  <si>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</si>
  <si>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</si>
  <si>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</si>
  <si>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</si>
  <si>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</si>
  <si>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</si>
  <si>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</si>
  <si>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</si>
  <si>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</si>
  <si>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</si>
  <si>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</si>
  <si>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</si>
  <si>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</si>
  <si>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</si>
  <si>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</si>
  <si>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</si>
  <si>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</si>
  <si>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</si>
  <si>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</si>
  <si>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</si>
  <si>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</si>
  <si>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</si>
  <si>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</si>
  <si>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</si>
  <si>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</si>
  <si>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</si>
  <si>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</si>
  <si>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</si>
  <si>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</si>
  <si>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</si>
  <si>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</si>
  <si>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</si>
  <si>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</si>
  <si>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</si>
  <si>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</si>
  <si>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</si>
  <si>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</si>
  <si>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</si>
  <si>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</si>
  <si>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</si>
  <si>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</si>
  <si>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</si>
  <si>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</si>
  <si>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</si>
  <si>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</si>
  <si>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</si>
  <si>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</si>
  <si>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</si>
  <si>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</si>
  <si>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</si>
  <si>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</si>
  <si>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</si>
  <si>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</si>
  <si>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</si>
  <si>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</si>
  <si>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</si>
  <si>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</si>
  <si>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</si>
  <si>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</si>
  <si>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</si>
  <si>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</si>
  <si>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</si>
  <si>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</si>
  <si>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</si>
  <si>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</si>
  <si>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</si>
  <si>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</si>
  <si>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</si>
  <si>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</si>
  <si>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</si>
  <si>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</si>
  <si>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</si>
  <si>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</si>
  <si>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</si>
  <si>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</si>
  <si>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</si>
  <si>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</si>
  <si>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</si>
  <si>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</si>
  <si>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</si>
  <si>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</si>
  <si>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</si>
  <si>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</si>
  <si>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</si>
  <si>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</si>
  <si>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</si>
  <si>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</si>
  <si>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</si>
  <si>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</si>
  <si>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</si>
  <si>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</si>
  <si>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</si>
  <si>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</si>
  <si>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</si>
  <si>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</si>
  <si>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</si>
  <si>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</si>
  <si>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</si>
  <si>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</si>
  <si>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</si>
  <si>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</si>
  <si>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</si>
  <si>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</si>
  <si>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</si>
  <si>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</si>
  <si>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</si>
  <si>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</si>
  <si>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</si>
  <si>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</si>
  <si>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</si>
  <si>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</si>
  <si>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</si>
  <si>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</si>
  <si>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</si>
  <si>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</si>
  <si>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</si>
  <si>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</si>
  <si>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</si>
  <si>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</si>
  <si>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</si>
  <si>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</si>
  <si>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</si>
  <si>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</si>
  <si>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</si>
  <si>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</si>
  <si>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</si>
  <si>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</si>
  <si>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</si>
  <si>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</si>
  <si>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</si>
  <si>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</si>
  <si>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</si>
  <si>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</si>
  <si>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</si>
  <si>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</si>
  <si>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</si>
  <si>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</si>
  <si>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</si>
  <si>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</si>
  <si>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</si>
  <si>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</si>
  <si>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</si>
  <si>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</si>
  <si>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</si>
  <si>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</si>
  <si>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</si>
  <si>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</si>
  <si>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</si>
  <si>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</si>
  <si>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</si>
  <si>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</si>
  <si>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</si>
  <si>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</si>
  <si>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</si>
  <si>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</si>
  <si>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</si>
  <si>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</si>
  <si>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</si>
  <si>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</si>
  <si>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</si>
  <si>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</si>
  <si>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</si>
  <si>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</si>
  <si>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</si>
  <si>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</si>
  <si>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</si>
  <si>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</si>
  <si>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</si>
  <si>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</si>
  <si>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</si>
  <si>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</si>
  <si>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</si>
  <si>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</si>
  <si>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</si>
  <si>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</si>
  <si>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</si>
  <si>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</si>
  <si>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</si>
  <si>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</si>
  <si>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</si>
  <si>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</si>
  <si>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</si>
  <si>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</si>
  <si>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</si>
  <si>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</si>
  <si>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</si>
  <si>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</si>
  <si>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</si>
  <si>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</si>
  <si>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</si>
  <si>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</si>
  <si>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</si>
  <si>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</si>
  <si>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</si>
  <si>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</si>
  <si>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</si>
  <si>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</si>
  <si>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</si>
  <si>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</si>
  <si>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</si>
  <si>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</si>
  <si>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</si>
  <si>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</si>
  <si>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</si>
  <si>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</si>
  <si>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</si>
  <si>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</si>
  <si>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</si>
  <si>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</si>
  <si>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</si>
  <si>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</si>
  <si>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</si>
  <si>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</si>
  <si>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</si>
  <si>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</si>
  <si>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</si>
  <si>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</si>
  <si>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</si>
  <si>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</si>
  <si>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</si>
  <si>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</si>
  <si>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</si>
  <si>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</si>
  <si>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</si>
  <si>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</si>
  <si>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</si>
  <si>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</si>
  <si>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</si>
  <si>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</si>
  <si>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</si>
  <si>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</si>
  <si>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</si>
  <si>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</si>
  <si>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</si>
  <si>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</si>
  <si>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</si>
  <si>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</si>
  <si>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</si>
  <si>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</si>
  <si>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</si>
  <si>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</si>
  <si>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</si>
  <si>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</si>
  <si>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</si>
  <si>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</si>
  <si>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</si>
  <si>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</si>
  <si>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</si>
  <si>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</si>
  <si>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</si>
  <si>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</si>
  <si>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</si>
  <si>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</si>
  <si>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</si>
  <si>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</si>
  <si>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</si>
  <si>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</si>
  <si>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</si>
  <si>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</si>
  <si>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</si>
  <si>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</si>
  <si>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</si>
  <si>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</si>
  <si>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</si>
  <si>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</si>
  <si>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</si>
  <si>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</si>
  <si>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</si>
  <si>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</si>
  <si>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</si>
  <si>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</si>
  <si>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</si>
  <si>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</si>
  <si>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</si>
  <si>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</si>
  <si>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</si>
  <si>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</si>
  <si>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</si>
  <si>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</si>
  <si>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</si>
  <si>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</si>
  <si>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</si>
  <si>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</si>
  <si>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</si>
  <si>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</si>
  <si>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</si>
  <si>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</si>
  <si>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</si>
  <si>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</si>
  <si>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</si>
  <si>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</si>
  <si>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</si>
  <si>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</si>
  <si>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</si>
  <si>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</si>
  <si>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</si>
  <si>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</si>
  <si>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</si>
  <si>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</si>
  <si>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</si>
  <si>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</si>
  <si>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</si>
  <si>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</si>
  <si>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</si>
  <si>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</si>
  <si>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</si>
  <si>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</si>
  <si>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</si>
  <si>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</si>
  <si>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</si>
  <si>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</si>
  <si>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</si>
  <si>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</si>
  <si>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</si>
  <si>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</si>
  <si>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</si>
  <si>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</si>
  <si>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</si>
  <si>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</si>
  <si>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</si>
  <si>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</si>
  <si>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</si>
  <si>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</si>
  <si>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</si>
  <si>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</si>
  <si>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</si>
  <si>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</si>
  <si>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</si>
  <si>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</si>
  <si>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</si>
  <si>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</si>
  <si>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</si>
  <si>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</si>
  <si>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</si>
  <si>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</si>
  <si>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</si>
  <si>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</si>
  <si>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</si>
  <si>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</si>
  <si>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</si>
  <si>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</si>
  <si>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</si>
  <si>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</si>
  <si>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</si>
  <si>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</si>
  <si>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</si>
  <si>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</si>
  <si>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</si>
  <si>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</si>
  <si>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</si>
  <si>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</si>
  <si>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</si>
  <si>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</si>
  <si>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</si>
  <si>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</si>
  <si>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</si>
  <si>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</si>
  <si>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</si>
  <si>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</si>
  <si>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</si>
  <si>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</si>
  <si>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</si>
  <si>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</si>
  <si>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</si>
  <si>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</si>
  <si>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</si>
  <si>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</si>
  <si>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</si>
  <si>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</si>
  <si>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</si>
  <si>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</si>
  <si>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</si>
  <si>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</si>
  <si>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</si>
  <si>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</si>
  <si>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</si>
  <si>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</si>
  <si>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</si>
  <si>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</si>
  <si>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</si>
  <si>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</si>
  <si>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</si>
  <si>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</si>
  <si>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</si>
  <si>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</si>
  <si>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</si>
  <si>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</si>
  <si>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</si>
  <si>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</si>
  <si>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</si>
  <si>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</si>
  <si>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</si>
  <si>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</si>
  <si>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</si>
  <si>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</si>
  <si>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</si>
  <si>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</si>
  <si>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</si>
  <si>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</si>
  <si>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</si>
  <si>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</si>
  <si>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</si>
  <si>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</si>
  <si>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</si>
  <si>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</si>
  <si>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</si>
  <si>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</si>
  <si>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</si>
  <si>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</si>
  <si>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</si>
  <si>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</si>
  <si>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</si>
  <si>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</si>
  <si>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</si>
  <si>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</si>
  <si>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</si>
  <si>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</si>
  <si>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</si>
  <si>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</si>
  <si>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</si>
  <si>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</si>
  <si>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</si>
  <si>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</si>
  <si>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</si>
  <si>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</si>
  <si>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</si>
  <si>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</si>
  <si>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</si>
  <si>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</si>
  <si>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</si>
  <si>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</si>
  <si>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</si>
  <si>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</si>
  <si>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</si>
  <si>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</si>
  <si>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</si>
  <si>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</si>
  <si>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</si>
  <si>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</si>
  <si>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</si>
  <si>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</si>
  <si>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</si>
  <si>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</si>
  <si>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</si>
  <si>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</si>
  <si>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</si>
  <si>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</si>
  <si>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</si>
  <si>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</si>
  <si>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</si>
  <si>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</si>
  <si>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</si>
  <si>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</si>
  <si>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</si>
  <si>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</si>
  <si>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</si>
  <si>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</si>
  <si>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</si>
  <si>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</si>
  <si>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</si>
  <si>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</si>
  <si>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</si>
  <si>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</si>
  <si>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</si>
  <si>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</si>
  <si>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</si>
  <si>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</si>
  <si>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</si>
  <si>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</si>
  <si>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</si>
  <si>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</si>
  <si>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</si>
  <si>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</si>
  <si>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</si>
  <si>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</si>
  <si>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</si>
  <si>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</si>
  <si>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</si>
  <si>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</si>
  <si>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</si>
  <si>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</si>
  <si>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</si>
  <si>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</si>
  <si>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</si>
  <si>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</si>
  <si>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</si>
  <si>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</si>
  <si>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</si>
  <si>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</si>
  <si>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</si>
  <si>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</si>
  <si>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</si>
  <si>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</si>
  <si>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</si>
  <si>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</si>
  <si>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</si>
  <si>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</si>
  <si>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</si>
  <si>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</si>
  <si>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</si>
  <si>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</si>
  <si>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</si>
  <si>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</si>
  <si>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</si>
  <si>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</si>
  <si>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</si>
  <si>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</si>
  <si>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</si>
  <si>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</si>
  <si>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</si>
  <si>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</si>
  <si>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</si>
  <si>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</si>
  <si>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</si>
  <si>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</si>
  <si>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</si>
  <si>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</si>
  <si>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</si>
  <si>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</si>
  <si>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</si>
  <si>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</si>
  <si>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</si>
  <si>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</si>
  <si>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</si>
  <si>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</si>
  <si>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</si>
  <si>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</si>
  <si>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</si>
  <si>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</si>
  <si>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</si>
  <si>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</si>
  <si>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</si>
  <si>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</si>
  <si>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</si>
  <si>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</si>
  <si>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</si>
  <si>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</si>
  <si>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</si>
  <si>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</si>
  <si>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</si>
  <si>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</si>
  <si>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</si>
  <si>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</si>
  <si>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</si>
  <si>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</si>
  <si>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</si>
  <si>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</si>
  <si>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</si>
  <si>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</si>
  <si>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</si>
  <si>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</si>
  <si>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</si>
  <si>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</si>
  <si>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</si>
  <si>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</si>
  <si>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</si>
  <si>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</si>
  <si>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</si>
  <si>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</si>
  <si>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</si>
  <si>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</si>
  <si>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</si>
  <si>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</si>
  <si>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</si>
  <si>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</si>
  <si>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</si>
  <si>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</si>
  <si>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</si>
  <si>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</si>
  <si>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</si>
  <si>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</si>
  <si>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</si>
  <si>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</si>
  <si>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</si>
  <si>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</si>
  <si>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</si>
  <si>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</si>
  <si>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</si>
  <si>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</si>
  <si>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</si>
  <si>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</si>
  <si>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</si>
  <si>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</si>
  <si>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</si>
  <si>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</si>
  <si>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</si>
  <si>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</si>
  <si>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</si>
  <si>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</si>
  <si>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</si>
  <si>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</si>
  <si>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</si>
  <si>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</si>
  <si>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</si>
  <si>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</si>
  <si>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</si>
  <si>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</si>
  <si>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</si>
  <si>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</si>
  <si>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</si>
  <si>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</si>
  <si>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</si>
  <si>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</si>
  <si>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</si>
  <si>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</si>
  <si>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</si>
  <si>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</si>
  <si>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</si>
  <si>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</si>
  <si>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</si>
  <si>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</si>
  <si>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</si>
  <si>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</si>
  <si>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</si>
  <si>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</si>
  <si>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</si>
  <si>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</si>
  <si>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</si>
  <si>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</si>
  <si>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</si>
  <si>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</si>
  <si>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</si>
  <si>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</si>
  <si>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</si>
  <si>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</si>
  <si>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</si>
  <si>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</si>
  <si>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</si>
  <si>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</si>
  <si>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</si>
  <si>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</si>
  <si>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</si>
  <si>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</si>
  <si>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</si>
  <si>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</si>
  <si>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</si>
  <si>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</si>
  <si>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</si>
  <si>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</si>
  <si>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</si>
  <si>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</si>
  <si>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</si>
  <si>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</si>
  <si>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</si>
  <si>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</si>
  <si>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</si>
  <si>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</si>
  <si>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</si>
  <si>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</si>
  <si>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</si>
  <si>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</si>
  <si>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</si>
  <si>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</si>
  <si>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</si>
  <si>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</si>
  <si>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</si>
  <si>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</si>
  <si>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</si>
  <si>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</si>
  <si>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</si>
  <si>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</si>
  <si>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</si>
  <si>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</si>
  <si>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</si>
  <si>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</si>
  <si>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</si>
  <si>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</si>
  <si>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</si>
  <si>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</si>
  <si>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</si>
  <si>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</si>
  <si>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</si>
  <si>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</si>
  <si>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</si>
  <si>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</si>
  <si>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</si>
  <si>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</si>
  <si>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</si>
  <si>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</si>
  <si>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</si>
  <si>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</si>
  <si>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</si>
  <si>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</si>
  <si>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</si>
  <si>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</si>
  <si>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</si>
  <si>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</si>
  <si>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</si>
  <si>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</si>
  <si>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</si>
  <si>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</si>
  <si>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</si>
  <si>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</si>
  <si>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</si>
  <si>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</si>
  <si>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</si>
  <si>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</si>
  <si>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</si>
  <si>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</si>
  <si>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</si>
  <si>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</si>
  <si>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</si>
  <si>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</si>
  <si>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</si>
  <si>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</si>
  <si>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</si>
  <si>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</si>
  <si>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</si>
  <si>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</si>
  <si>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</si>
  <si>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</si>
  <si>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</si>
  <si>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</si>
  <si>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</si>
  <si>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</si>
  <si>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</si>
  <si>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</si>
  <si>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</si>
  <si>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</si>
  <si>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</si>
  <si>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</si>
  <si>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</si>
  <si>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</si>
  <si>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</si>
  <si>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</si>
  <si>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</si>
  <si>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</si>
  <si>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</si>
  <si>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</si>
  <si>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</si>
  <si>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</si>
  <si>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</si>
  <si>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</si>
  <si>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</si>
  <si>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</si>
  <si>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</si>
  <si>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</si>
  <si>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</si>
  <si>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</si>
  <si>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</si>
  <si>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</si>
  <si>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</si>
  <si>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</si>
  <si>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</si>
  <si>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</si>
  <si>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</si>
  <si>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</si>
  <si>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</si>
  <si>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</si>
  <si>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</si>
  <si>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</si>
  <si>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</si>
  <si>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</si>
  <si>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</si>
  <si>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</si>
  <si>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</si>
  <si>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</si>
  <si>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</si>
  <si>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</si>
  <si>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</si>
  <si>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</si>
  <si>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</si>
  <si>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</si>
  <si>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</si>
  <si>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</si>
  <si>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</si>
  <si>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</si>
  <si>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</si>
  <si>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</si>
  <si>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</si>
  <si>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</si>
  <si>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</si>
  <si>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</si>
  <si>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</si>
  <si>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</si>
  <si>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</si>
  <si>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</si>
  <si>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</si>
  <si>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</si>
  <si>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</si>
  <si>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</si>
  <si>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</si>
  <si>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</si>
  <si>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</si>
  <si>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</si>
  <si>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</si>
  <si>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</si>
  <si>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</si>
  <si>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</si>
  <si>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</si>
  <si>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</si>
  <si>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</si>
  <si>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</si>
  <si>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</si>
  <si>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</si>
  <si>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</si>
  <si>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</si>
  <si>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</si>
  <si>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</si>
  <si>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</si>
  <si>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</si>
  <si>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</si>
  <si>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</si>
  <si>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</si>
  <si>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</si>
  <si>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</si>
  <si>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</si>
  <si>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</si>
  <si>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</si>
  <si>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</si>
  <si>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</si>
  <si>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</si>
  <si>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</si>
  <si>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</si>
  <si>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</si>
  <si>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</si>
  <si>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</si>
  <si>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</si>
  <si>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</si>
  <si>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</si>
  <si>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</si>
  <si>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</si>
  <si>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</si>
  <si>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</si>
  <si>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</si>
  <si>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</si>
  <si>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</si>
  <si>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</si>
  <si>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</si>
  <si>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</si>
  <si>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</si>
  <si>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</si>
  <si>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</si>
  <si>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</si>
  <si>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</si>
  <si>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</si>
  <si>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</si>
  <si>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</si>
  <si>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</si>
  <si>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</si>
  <si>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</si>
  <si>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</si>
  <si>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</si>
  <si>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</si>
  <si>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</si>
  <si>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</si>
  <si>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</si>
  <si>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</si>
  <si>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</si>
  <si>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</si>
  <si>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</si>
  <si>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</si>
  <si>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</si>
  <si>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</si>
  <si>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</si>
  <si>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</si>
  <si>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</si>
  <si>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</si>
  <si>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</si>
  <si>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</si>
  <si>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</si>
  <si>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</si>
  <si>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</si>
  <si>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</si>
  <si>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</si>
  <si>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</si>
  <si>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</si>
  <si>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</si>
  <si>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</si>
  <si>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</si>
  <si>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</si>
  <si>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</si>
  <si>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</si>
  <si>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</si>
  <si>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</si>
  <si>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</si>
  <si>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</si>
  <si>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</si>
  <si>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</si>
  <si>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</si>
  <si>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</si>
  <si>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</si>
  <si>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</si>
  <si>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</si>
  <si>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</si>
  <si>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</si>
  <si>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</si>
  <si>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</si>
  <si>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</si>
  <si>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</si>
  <si>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</si>
  <si>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</si>
  <si>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</si>
  <si>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</si>
  <si>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</si>
  <si>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</si>
  <si>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</si>
  <si>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</si>
  <si>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</si>
  <si>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</si>
  <si>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</si>
  <si>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</si>
  <si>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</si>
  <si>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</si>
  <si>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</si>
  <si>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</si>
  <si>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</si>
  <si>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</si>
  <si>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</si>
  <si>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</si>
  <si>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</si>
  <si>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</si>
  <si>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</si>
  <si>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</si>
  <si>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</si>
  <si>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</si>
  <si>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</si>
  <si>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</si>
  <si>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</si>
  <si>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</si>
  <si>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</si>
  <si>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</si>
  <si>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</si>
  <si>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</si>
  <si>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</si>
  <si>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</si>
  <si>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</si>
  <si>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</si>
  <si>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</si>
  <si>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</si>
  <si>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</si>
  <si>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</si>
  <si>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</si>
  <si>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</si>
  <si>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</si>
  <si>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</si>
  <si>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</si>
  <si>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</si>
  <si>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</si>
  <si>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</si>
  <si>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</si>
  <si>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</si>
  <si>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</si>
  <si>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</si>
  <si>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</si>
  <si>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</si>
  <si>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</si>
  <si>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</si>
  <si>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</si>
  <si>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</si>
  <si>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</si>
  <si>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</si>
  <si>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</si>
  <si>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</si>
  <si>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</si>
  <si>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</si>
  <si>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</si>
  <si>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</si>
  <si>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</si>
  <si>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</si>
  <si>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</si>
  <si>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</si>
  <si>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</si>
  <si>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</si>
  <si>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</si>
  <si>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</si>
  <si>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</si>
  <si>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</si>
  <si>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</si>
  <si>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</si>
  <si>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</si>
  <si>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</si>
  <si>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</si>
  <si>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</si>
  <si>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</si>
  <si>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</si>
  <si>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</si>
  <si>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</si>
  <si>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</si>
  <si>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</si>
  <si>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</si>
  <si>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</si>
  <si>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</si>
  <si>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</si>
  <si>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</si>
  <si>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</si>
  <si>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</si>
  <si>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</si>
  <si>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</si>
  <si>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</si>
  <si>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</si>
  <si>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</si>
  <si>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</si>
  <si>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</si>
  <si>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</si>
  <si>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</si>
  <si>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</si>
  <si>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</si>
  <si>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</si>
  <si>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</si>
  <si>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</si>
  <si>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</si>
  <si>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</si>
  <si>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</si>
  <si>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</si>
  <si>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</si>
  <si>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</si>
  <si>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</si>
  <si>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</si>
  <si>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</si>
  <si>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</si>
  <si>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</si>
  <si>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</si>
  <si>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</si>
  <si>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</si>
  <si>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</si>
  <si>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</si>
  <si>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</si>
  <si>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</si>
  <si>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</si>
  <si>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</si>
  <si>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</si>
  <si>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</si>
  <si>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</si>
  <si>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</si>
  <si>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</si>
  <si>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</si>
  <si>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</si>
  <si>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</si>
  <si>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</si>
  <si>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</si>
  <si>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</si>
  <si>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</si>
  <si>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</si>
  <si>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</si>
  <si>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</si>
  <si>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</si>
  <si>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</si>
  <si>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</si>
  <si>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</si>
  <si>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</si>
  <si>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</si>
  <si>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</si>
  <si>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</si>
  <si>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</si>
  <si>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</si>
  <si>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</si>
  <si>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</si>
  <si>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</si>
  <si>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</si>
  <si>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</si>
  <si>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</si>
  <si>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</si>
  <si>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</si>
  <si>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</si>
  <si>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</si>
  <si>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</si>
  <si>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</si>
  <si>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</si>
  <si>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</si>
  <si>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</si>
  <si>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</si>
  <si>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</si>
  <si>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</si>
  <si>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</si>
  <si>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</si>
  <si>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</si>
  <si>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</si>
  <si>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</si>
  <si>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</si>
  <si>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</si>
  <si>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</si>
  <si>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</si>
  <si>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</si>
  <si>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</si>
  <si>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</si>
  <si>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</si>
  <si>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</si>
  <si>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</si>
  <si>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</si>
  <si>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</si>
  <si>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</si>
  <si>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</si>
  <si>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</si>
  <si>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</si>
  <si>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</si>
  <si>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</si>
  <si>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</si>
  <si>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</si>
  <si>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</si>
  <si>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</si>
  <si>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</si>
  <si>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</si>
  <si>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</si>
  <si>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</si>
  <si>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</si>
  <si>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</si>
  <si>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</si>
  <si>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</si>
  <si>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</si>
  <si>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</si>
  <si>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</si>
  <si>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</si>
  <si>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</si>
  <si>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</si>
  <si>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</si>
  <si>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</si>
  <si>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</si>
  <si>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</si>
  <si>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</si>
  <si>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</si>
  <si>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</si>
  <si>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</si>
  <si>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</si>
  <si>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</si>
  <si>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</si>
  <si>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</si>
  <si>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</si>
  <si>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</si>
  <si>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</si>
  <si>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</si>
  <si>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</si>
  <si>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</si>
  <si>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</si>
  <si>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</si>
  <si>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</si>
  <si>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</si>
  <si>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</si>
  <si>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</si>
  <si>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</si>
  <si>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</si>
  <si>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</si>
  <si>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</si>
  <si>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</si>
  <si>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</si>
  <si>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</si>
  <si>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</si>
  <si>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</si>
  <si>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</si>
  <si>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</si>
  <si>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</si>
  <si>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</si>
  <si>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</si>
  <si>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</si>
  <si>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</si>
  <si>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</si>
  <si>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</si>
  <si>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</si>
  <si>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</si>
  <si>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</si>
  <si>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</si>
  <si>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</si>
  <si>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</si>
  <si>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</si>
  <si>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</si>
  <si>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</si>
  <si>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</si>
  <si>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</si>
  <si>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</si>
  <si>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</si>
  <si>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</si>
  <si>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</si>
  <si>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</si>
  <si>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</si>
  <si>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</si>
  <si>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</si>
  <si>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</si>
  <si>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</si>
  <si>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</si>
  <si>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</si>
  <si>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</si>
  <si>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</si>
  <si>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</si>
  <si>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</si>
  <si>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</si>
  <si>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</si>
  <si>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</si>
  <si>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</si>
  <si>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</si>
  <si>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</si>
  <si>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</si>
  <si>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</si>
  <si>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</si>
  <si>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</si>
  <si>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</si>
  <si>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</si>
  <si>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</si>
  <si>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</si>
  <si>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</si>
  <si>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</si>
  <si>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</si>
  <si>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</si>
  <si>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</si>
  <si>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</si>
  <si>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</si>
  <si>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</si>
  <si>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</si>
  <si>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</si>
  <si>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</si>
  <si>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</si>
  <si>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</si>
  <si>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</si>
  <si>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</si>
  <si>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</si>
  <si>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</si>
  <si>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</si>
  <si>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</si>
  <si>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</si>
  <si>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</si>
  <si>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</si>
  <si>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</si>
  <si>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</si>
  <si>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</si>
  <si>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</si>
  <si>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</si>
  <si>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</si>
  <si>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</si>
  <si>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</si>
  <si>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</si>
  <si>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</si>
  <si>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</si>
  <si>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</si>
  <si>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</si>
  <si>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</si>
  <si>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</si>
  <si>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</si>
  <si>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</si>
  <si>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</si>
  <si>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</si>
  <si>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</si>
  <si>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</si>
  <si>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</si>
  <si>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</si>
  <si>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</si>
  <si>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</si>
  <si>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</si>
  <si>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</si>
  <si>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</si>
  <si>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</si>
  <si>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</si>
  <si>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</si>
  <si>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</si>
  <si>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</si>
  <si>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</si>
  <si>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</si>
  <si>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</si>
  <si>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</si>
  <si>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</si>
  <si>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</si>
  <si>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</si>
  <si>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</si>
  <si>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</si>
  <si>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</si>
  <si>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</si>
  <si>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</si>
  <si>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</si>
  <si>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</si>
  <si>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</si>
  <si>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</si>
  <si>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</si>
  <si>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</si>
  <si>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</si>
  <si>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</si>
  <si>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</si>
  <si>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</si>
  <si>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</si>
  <si>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</si>
  <si>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</si>
  <si>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</si>
  <si>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</si>
  <si>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</si>
  <si>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</si>
  <si>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</si>
  <si>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</si>
  <si>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</si>
  <si>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</si>
  <si>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</si>
  <si>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</si>
  <si>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</si>
  <si>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</si>
  <si>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</si>
  <si>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</si>
  <si>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</si>
  <si>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</si>
  <si>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</si>
  <si>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</si>
  <si>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</si>
  <si>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</si>
  <si>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</si>
  <si>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</si>
  <si>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</si>
  <si>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</si>
  <si>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</si>
  <si>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</si>
  <si>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</si>
  <si>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</si>
  <si>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</si>
  <si>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</si>
  <si>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</si>
  <si>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</si>
  <si>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</si>
  <si>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</si>
  <si>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</si>
  <si>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</si>
  <si>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</si>
  <si>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</si>
  <si>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</si>
  <si>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</si>
  <si>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</si>
  <si>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</si>
  <si>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</si>
  <si>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</si>
  <si>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</si>
  <si>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</si>
  <si>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</si>
  <si>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</si>
  <si>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</si>
  <si>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</si>
  <si>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</si>
  <si>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</si>
  <si>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</si>
  <si>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</si>
  <si>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</si>
  <si>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</si>
  <si>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</si>
  <si>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</si>
  <si>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</si>
  <si>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</si>
  <si>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</si>
  <si>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</si>
  <si>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</si>
  <si>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</si>
  <si>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</si>
  <si>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</si>
  <si>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</si>
  <si>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</si>
  <si>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</si>
  <si>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</si>
  <si>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</si>
  <si>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</si>
  <si>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</si>
  <si>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</si>
  <si>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</si>
  <si>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</si>
  <si>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</si>
  <si>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</si>
  <si>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</si>
  <si>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</si>
  <si>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</si>
  <si>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</si>
  <si>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</si>
  <si>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</si>
  <si>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</si>
  <si>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</si>
  <si>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</si>
  <si>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</si>
  <si>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</si>
  <si>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</si>
  <si>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</si>
  <si>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</si>
  <si>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</si>
  <si>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</si>
  <si>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</si>
  <si>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</si>
  <si>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</si>
  <si>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</si>
  <si>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</si>
  <si>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</si>
  <si>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</si>
  <si>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</si>
  <si>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</si>
  <si>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</si>
  <si>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</si>
  <si>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</si>
  <si>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</si>
  <si>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</si>
  <si>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</si>
  <si>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</si>
  <si>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</si>
  <si>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</si>
  <si>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</si>
  <si>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</si>
  <si>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</si>
  <si>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</si>
  <si>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</si>
  <si>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</si>
  <si>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</si>
  <si>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</si>
  <si>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</si>
  <si>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</si>
  <si>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</si>
  <si>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</si>
  <si>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</si>
  <si>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</si>
  <si>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</si>
  <si>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</si>
  <si>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</si>
  <si>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</si>
  <si>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</si>
  <si>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</si>
  <si>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</si>
  <si>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</si>
  <si>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</si>
  <si>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</si>
  <si>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</si>
  <si>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</si>
  <si>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</si>
  <si>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</si>
  <si>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</si>
  <si>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</si>
  <si>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</si>
  <si>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</si>
  <si>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</si>
  <si>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</si>
  <si>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</si>
  <si>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</si>
  <si>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</si>
  <si>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</si>
  <si>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</si>
  <si>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</si>
  <si>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</si>
  <si>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</si>
  <si>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</si>
  <si>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</si>
  <si>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</si>
  <si>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</si>
  <si>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</si>
  <si>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</si>
  <si>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</si>
  <si>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</si>
  <si>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</si>
  <si>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</si>
  <si>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</si>
  <si>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</si>
  <si>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</si>
  <si>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</si>
  <si>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</si>
  <si>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</si>
  <si>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</si>
  <si>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</si>
  <si>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</si>
  <si>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</si>
  <si>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</si>
  <si>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</si>
  <si>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</si>
  <si>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</si>
  <si>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</si>
  <si>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</si>
  <si>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</si>
  <si>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</si>
  <si>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</si>
  <si>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</si>
  <si>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</si>
  <si>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</si>
  <si>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</si>
  <si>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</si>
  <si>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</si>
  <si>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</si>
  <si>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</si>
  <si>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</si>
  <si>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</si>
  <si>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</si>
  <si>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</si>
  <si>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</si>
  <si>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</si>
  <si>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</si>
  <si>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</si>
  <si>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</si>
  <si>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</si>
  <si>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</si>
  <si>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</si>
  <si>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</si>
  <si>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</si>
  <si>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</si>
  <si>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</si>
  <si>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</si>
  <si>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</si>
  <si>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</si>
  <si>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</si>
  <si>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</si>
  <si>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</si>
  <si>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</si>
  <si>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</si>
  <si>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</si>
  <si>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</si>
  <si>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</si>
  <si>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</si>
  <si>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</si>
  <si>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</si>
  <si>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</si>
  <si>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</si>
  <si>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</si>
  <si>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</si>
  <si>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</si>
  <si>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</si>
  <si>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</si>
  <si>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</si>
  <si>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</si>
  <si>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</si>
  <si>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</si>
  <si>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</si>
  <si>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</si>
  <si>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</si>
  <si>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</si>
  <si>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</si>
  <si>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</si>
  <si>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</si>
  <si>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</si>
  <si>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</si>
  <si>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</si>
  <si>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</si>
  <si>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</si>
  <si>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</si>
  <si>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</si>
  <si>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</si>
  <si>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</si>
  <si>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</si>
  <si>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</si>
  <si>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</si>
  <si>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</si>
  <si>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</si>
  <si>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</si>
  <si>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</si>
  <si>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</si>
  <si>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</si>
  <si>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</si>
  <si>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</si>
  <si>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</si>
  <si>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</si>
  <si>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</si>
  <si>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</si>
  <si>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</si>
  <si>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</si>
  <si>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</si>
  <si>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</si>
  <si>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</si>
  <si>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</si>
  <si>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</si>
  <si>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</si>
  <si>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</si>
  <si>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</si>
  <si>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</si>
  <si>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</si>
  <si>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</si>
  <si>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</si>
  <si>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</si>
  <si>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</si>
  <si>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</si>
  <si>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</si>
  <si>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</si>
  <si>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</si>
  <si>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</si>
  <si>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</si>
  <si>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</si>
  <si>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</si>
  <si>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</si>
  <si>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</si>
  <si>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</si>
  <si>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</si>
  <si>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</si>
  <si>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</si>
  <si>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</si>
  <si>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</si>
  <si>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</si>
  <si>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</si>
  <si>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</si>
  <si>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</si>
  <si>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</si>
  <si>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</si>
  <si>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</si>
  <si>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</si>
  <si>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</si>
  <si>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</si>
  <si>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</si>
  <si>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</si>
  <si>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</si>
  <si>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</si>
  <si>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</si>
  <si>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</si>
  <si>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</si>
  <si>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</si>
  <si>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</si>
  <si>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</si>
  <si>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</si>
  <si>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</si>
  <si>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</si>
  <si>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</si>
  <si>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</si>
  <si>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</si>
  <si>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</si>
  <si>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</si>
  <si>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</si>
  <si>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</si>
  <si>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</si>
  <si>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</si>
  <si>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</si>
  <si>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</si>
  <si>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</si>
  <si>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</si>
  <si>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</si>
  <si>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</si>
  <si>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</si>
  <si>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</si>
  <si>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</si>
  <si>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</si>
  <si>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</si>
  <si>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</si>
  <si>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</si>
  <si>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</si>
  <si>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</si>
  <si>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</si>
  <si>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</si>
  <si>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</si>
  <si>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</si>
  <si>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</si>
  <si>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</si>
  <si>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</si>
  <si>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</si>
  <si>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</si>
  <si>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</si>
  <si>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</si>
  <si>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</si>
  <si>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</si>
  <si>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</si>
  <si>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</si>
  <si>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</si>
  <si>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</si>
  <si>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</si>
  <si>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</si>
  <si>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</si>
  <si>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</si>
  <si>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</si>
  <si>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</si>
  <si>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</si>
  <si>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</si>
  <si>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</si>
  <si>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</si>
  <si>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</si>
  <si>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</si>
  <si>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</si>
  <si>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</si>
  <si>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</si>
  <si>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</si>
  <si>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</si>
  <si>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</si>
  <si>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</si>
  <si>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</si>
  <si>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</si>
  <si>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</si>
  <si>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</si>
  <si>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</si>
  <si>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</si>
  <si>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</si>
  <si>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</si>
  <si>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</si>
  <si>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</si>
  <si>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</si>
  <si>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</si>
  <si>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</si>
  <si>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</si>
  <si>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</si>
  <si>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</si>
  <si>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</si>
  <si>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</si>
  <si>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</si>
  <si>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</si>
  <si>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</si>
  <si>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</si>
  <si>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</si>
  <si>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</si>
  <si>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</si>
  <si>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</si>
  <si>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</si>
  <si>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</si>
  <si>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</si>
  <si>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</si>
  <si>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</si>
  <si>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</si>
  <si>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</si>
  <si>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</si>
  <si>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</si>
  <si>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</si>
  <si>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</si>
  <si>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</si>
  <si>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</si>
  <si>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</si>
  <si>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</si>
  <si>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</si>
  <si>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</si>
  <si>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</si>
  <si>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</si>
  <si>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</si>
  <si>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</si>
  <si>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</si>
  <si>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</si>
  <si>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</si>
  <si>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</si>
  <si>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</si>
  <si>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</si>
  <si>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</si>
  <si>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</si>
  <si>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</si>
  <si>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</si>
  <si>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</si>
  <si>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</si>
  <si>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</si>
  <si>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</si>
  <si>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</si>
  <si>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</si>
  <si>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</si>
  <si>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</si>
  <si>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</si>
  <si>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</si>
  <si>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</si>
  <si>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</si>
  <si>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</si>
  <si>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</si>
  <si>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</si>
  <si>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</si>
  <si>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</si>
  <si>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</si>
  <si>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</si>
  <si>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</si>
  <si>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</si>
  <si>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</si>
  <si>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</si>
  <si>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</si>
  <si>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</si>
  <si>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</si>
  <si>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</si>
  <si>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</si>
  <si>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</si>
  <si>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</si>
  <si>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</si>
  <si>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</si>
  <si>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</si>
  <si>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</si>
  <si>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</si>
  <si>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</si>
  <si>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</si>
  <si>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</si>
  <si>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</si>
  <si>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</si>
  <si>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</si>
  <si>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</si>
  <si>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</si>
  <si>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</si>
  <si>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</si>
  <si>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</si>
  <si>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</si>
  <si>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</si>
  <si>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</si>
  <si>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</si>
  <si>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</si>
  <si>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</si>
  <si>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</si>
  <si>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</si>
  <si>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</si>
  <si>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</si>
  <si>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</si>
  <si>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</si>
  <si>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</si>
  <si>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</si>
  <si>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</si>
  <si>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</si>
  <si>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</si>
  <si>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</si>
  <si>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</si>
  <si>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</si>
  <si>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</si>
  <si>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</si>
  <si>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</si>
  <si>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</si>
  <si>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</si>
  <si>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</si>
  <si>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</si>
  <si>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</si>
  <si>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</si>
  <si>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</si>
  <si>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</si>
  <si>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</si>
  <si>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</si>
  <si>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</si>
  <si>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</si>
  <si>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</si>
  <si>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</si>
  <si>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</si>
  <si>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</si>
  <si>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</si>
  <si>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</si>
  <si>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</si>
  <si>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</si>
  <si>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</si>
  <si>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</si>
  <si>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</si>
  <si>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</si>
  <si>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</si>
  <si>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</si>
  <si>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</si>
  <si>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</si>
  <si>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</si>
  <si>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</si>
  <si>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</si>
  <si>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</si>
  <si>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</si>
  <si>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</si>
  <si>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</si>
  <si>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</si>
  <si>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</si>
  <si>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</si>
  <si>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</si>
  <si>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</si>
  <si>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</si>
  <si>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</si>
  <si>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</si>
  <si>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</si>
  <si>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</si>
  <si>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</si>
  <si>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</si>
  <si>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</si>
  <si>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</si>
  <si>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</si>
  <si>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</si>
  <si>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</si>
  <si>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</si>
  <si>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</si>
  <si>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</si>
  <si>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</si>
  <si>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</si>
  <si>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</si>
  <si>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</si>
  <si>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</si>
  <si>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</si>
  <si>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</si>
  <si>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</si>
  <si>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</si>
  <si>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</si>
  <si>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</si>
  <si>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</si>
  <si>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</si>
  <si>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</si>
  <si>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</si>
  <si>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</si>
  <si>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</si>
  <si>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</si>
  <si>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</si>
  <si>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</si>
  <si>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</si>
  <si>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</si>
  <si>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</si>
  <si>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</si>
  <si>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</si>
  <si>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</si>
  <si>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</si>
  <si>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</si>
  <si>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</si>
  <si>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</si>
  <si>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</si>
  <si>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</si>
  <si>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</si>
  <si>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</si>
  <si>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</si>
  <si>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</si>
  <si>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</si>
  <si>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</si>
  <si>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</si>
  <si>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</si>
  <si>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</si>
  <si>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</si>
  <si>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</si>
  <si>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</si>
  <si>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</si>
  <si>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</si>
  <si>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</si>
  <si>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</si>
  <si>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</si>
  <si>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</si>
  <si>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</si>
  <si>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</si>
  <si>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</si>
  <si>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</si>
  <si>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</si>
  <si>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</si>
  <si>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</si>
  <si>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</si>
  <si>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</si>
  <si>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</si>
  <si>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</si>
  <si>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</si>
  <si>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</si>
  <si>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</si>
  <si>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</si>
  <si>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</si>
  <si>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</si>
  <si>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</si>
  <si>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</si>
  <si>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</si>
  <si>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</si>
  <si>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</si>
  <si>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</si>
  <si>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</si>
  <si>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</si>
  <si>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</si>
  <si>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</si>
  <si>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</si>
  <si>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</si>
  <si>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</si>
  <si>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</si>
  <si>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</si>
  <si>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</si>
  <si>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</si>
  <si>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</si>
  <si>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</si>
  <si>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</si>
  <si>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</si>
  <si>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</si>
  <si>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</si>
  <si>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</si>
  <si>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</si>
  <si>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</si>
  <si>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</si>
  <si>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</si>
  <si>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</si>
  <si>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</si>
  <si>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</si>
  <si>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</si>
  <si>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</si>
  <si>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</si>
  <si>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</si>
  <si>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</si>
  <si>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</si>
  <si>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</si>
  <si>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</si>
  <si>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</si>
  <si>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</si>
  <si>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</si>
  <si>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</si>
  <si>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</si>
  <si>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</si>
  <si>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</si>
  <si>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</si>
  <si>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</si>
  <si>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</si>
  <si>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</si>
  <si>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</si>
  <si>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</si>
  <si>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</si>
  <si>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</si>
  <si>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</si>
  <si>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</si>
  <si>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</si>
  <si>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</si>
  <si>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</si>
  <si>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</si>
  <si>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</si>
  <si>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</si>
  <si>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</si>
  <si>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</si>
  <si>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</si>
  <si>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</si>
  <si>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</si>
  <si>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</si>
  <si>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</si>
  <si>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</si>
  <si>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</si>
  <si>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</si>
  <si>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</si>
  <si>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</si>
  <si>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</si>
  <si>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</si>
  <si>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</si>
  <si>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</si>
  <si>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</si>
  <si>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</si>
  <si>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</si>
  <si>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</si>
  <si>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</si>
  <si>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</si>
  <si>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</si>
  <si>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</si>
  <si>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</si>
  <si>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</si>
  <si>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</si>
  <si>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</si>
  <si>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</si>
  <si>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</si>
  <si>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</si>
  <si>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</si>
  <si>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</si>
  <si>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</si>
  <si>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</si>
  <si>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</si>
  <si>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</si>
  <si>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</si>
  <si>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</si>
  <si>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</si>
  <si>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</si>
  <si>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</si>
  <si>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</si>
  <si>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</si>
  <si>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</si>
  <si>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</si>
  <si>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</si>
  <si>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</si>
  <si>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</si>
  <si>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</si>
  <si>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</si>
  <si>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</si>
  <si>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</si>
  <si>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</si>
  <si>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</si>
  <si>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</si>
  <si>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</si>
  <si>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</si>
  <si>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</si>
  <si>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</si>
  <si>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</si>
  <si>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</si>
  <si>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</si>
  <si>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</si>
  <si>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</si>
  <si>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</si>
  <si>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</si>
  <si>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</si>
  <si>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</si>
  <si>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</si>
  <si>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</si>
  <si>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</si>
  <si>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</si>
  <si>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</si>
  <si>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</si>
  <si>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</si>
  <si>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</si>
  <si>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</si>
  <si>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</si>
  <si>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</si>
  <si>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</si>
  <si>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</si>
  <si>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</si>
  <si>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</si>
  <si>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</si>
  <si>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</si>
  <si>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</si>
  <si>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</si>
  <si>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</si>
  <si>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</si>
  <si>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</si>
  <si>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</si>
  <si>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</si>
  <si>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</si>
  <si>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</si>
  <si>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</si>
  <si>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</si>
  <si>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</si>
  <si>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</si>
  <si>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</si>
  <si>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</si>
  <si>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</si>
  <si>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</si>
  <si>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</si>
  <si>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</si>
  <si>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</si>
  <si>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</si>
  <si>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</si>
  <si>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</si>
  <si>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</si>
  <si>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</si>
  <si>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</si>
  <si>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</si>
  <si>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</si>
  <si>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</si>
  <si>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</si>
  <si>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</si>
  <si>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</si>
  <si>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</si>
  <si>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</si>
  <si>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</si>
  <si>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</si>
  <si>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</si>
  <si>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</si>
  <si>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</si>
  <si>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</si>
  <si>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</si>
  <si>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</si>
  <si>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</si>
  <si>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</si>
  <si>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</si>
  <si>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</si>
  <si>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</si>
  <si>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</si>
  <si>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</si>
  <si>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</si>
  <si>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</si>
  <si>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</si>
  <si>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</si>
  <si>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</si>
  <si>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</si>
  <si>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</si>
  <si>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</si>
  <si>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</si>
  <si>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</si>
  <si>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</si>
  <si>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</si>
  <si>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</si>
  <si>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</si>
  <si>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</si>
  <si>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</si>
  <si>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</si>
  <si>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</si>
  <si>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</si>
  <si>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</si>
  <si>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</si>
  <si>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</si>
  <si>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</si>
  <si>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</si>
  <si>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</si>
  <si>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</si>
  <si>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</si>
  <si>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</si>
  <si>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</si>
  <si>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</si>
  <si>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</si>
  <si>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</si>
  <si>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</si>
  <si>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</si>
  <si>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</si>
  <si>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</si>
  <si>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</si>
  <si>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</si>
  <si>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</si>
  <si>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</si>
  <si>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</si>
  <si>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</si>
  <si>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</si>
  <si>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</si>
  <si>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</si>
  <si>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</si>
  <si>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</si>
  <si>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</si>
  <si>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</si>
  <si>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</si>
  <si>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</si>
  <si>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</si>
  <si>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</si>
  <si>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</si>
  <si>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</si>
  <si>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</si>
  <si>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</si>
  <si>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</si>
  <si>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</si>
  <si>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</si>
  <si>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</si>
  <si>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</si>
  <si>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</si>
  <si>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</si>
  <si>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</si>
  <si>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</si>
  <si>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</si>
  <si>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</si>
  <si>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</si>
  <si>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</si>
  <si>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</si>
  <si>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</si>
  <si>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</si>
  <si>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</si>
  <si>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</si>
  <si>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</si>
  <si>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</si>
  <si>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</si>
  <si>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</si>
  <si>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</si>
  <si>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</si>
  <si>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</si>
  <si>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</si>
  <si>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</si>
  <si>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</si>
  <si>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</si>
  <si>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</si>
  <si>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</si>
  <si>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</si>
  <si>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</si>
  <si>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</si>
  <si>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</si>
  <si>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</si>
  <si>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</si>
  <si>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</si>
  <si>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</si>
  <si>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</si>
  <si>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</si>
  <si>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</si>
  <si>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</si>
  <si>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</si>
  <si>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</si>
  <si>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</si>
  <si>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</si>
  <si>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</si>
  <si>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</si>
  <si>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</si>
  <si>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</si>
  <si>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</si>
  <si>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</si>
  <si>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</si>
  <si>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</si>
  <si>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</si>
  <si>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</si>
  <si>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</si>
  <si>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</si>
  <si>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</si>
  <si>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</si>
  <si>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</si>
  <si>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</si>
  <si>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</si>
  <si>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</si>
  <si>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</si>
  <si>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</si>
  <si>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</si>
  <si>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</si>
  <si>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</si>
  <si>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</si>
  <si>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</si>
  <si>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</si>
  <si>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</si>
  <si>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</si>
  <si>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</si>
  <si>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</si>
  <si>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</si>
  <si>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</si>
  <si>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</si>
  <si>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</si>
  <si>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</si>
  <si>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</si>
  <si>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</si>
  <si>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</si>
  <si>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</si>
  <si>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</si>
  <si>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</si>
  <si>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</si>
  <si>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</si>
  <si>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</si>
  <si>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</si>
  <si>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</si>
  <si>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</si>
  <si>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</si>
  <si>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</si>
  <si>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</si>
  <si>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</si>
  <si>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</si>
  <si>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</si>
  <si>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</si>
  <si>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</si>
  <si>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</si>
  <si>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</si>
  <si>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</si>
  <si>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</si>
  <si>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</si>
  <si>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</si>
  <si>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</si>
  <si>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</si>
  <si>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</si>
  <si>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</si>
  <si>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</si>
  <si>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</si>
  <si>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</si>
  <si>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</si>
  <si>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</si>
  <si>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</si>
  <si>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</si>
  <si>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</si>
  <si>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</si>
  <si>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</si>
  <si>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</si>
  <si>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</si>
  <si>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</si>
  <si>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</si>
  <si>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</si>
  <si>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</si>
  <si>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</si>
  <si>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</si>
  <si>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</si>
  <si>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</si>
  <si>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</si>
  <si>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</si>
  <si>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</si>
  <si>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</si>
  <si>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</si>
  <si>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</si>
  <si>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</si>
  <si>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</si>
  <si>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</si>
  <si>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</si>
  <si>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</si>
  <si>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</si>
  <si>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</si>
  <si>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</si>
  <si>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</si>
  <si>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</si>
  <si>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</si>
  <si>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</si>
  <si>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</si>
  <si>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</si>
  <si>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</si>
  <si>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</si>
  <si>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</si>
  <si>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</si>
  <si>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</si>
  <si>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</si>
  <si>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</si>
  <si>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</si>
  <si>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</si>
  <si>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</si>
  <si>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</si>
  <si>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</si>
  <si>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</si>
  <si>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</si>
  <si>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</si>
  <si>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</si>
  <si>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</si>
  <si>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</si>
  <si>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</si>
  <si>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</si>
  <si>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</si>
  <si>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</si>
  <si>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</si>
  <si>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</si>
  <si>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</si>
  <si>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</si>
  <si>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</si>
  <si>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</si>
  <si>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</si>
  <si>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</si>
  <si>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</si>
  <si>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</si>
  <si>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</si>
  <si>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</si>
  <si>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</si>
  <si>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</si>
  <si>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</si>
  <si>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</si>
  <si>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</si>
  <si>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</si>
  <si>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</si>
  <si>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</si>
  <si>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</si>
  <si>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</si>
  <si>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</si>
  <si>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</si>
  <si>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</si>
  <si>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</si>
  <si>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</si>
  <si>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</si>
  <si>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</si>
  <si>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</si>
  <si>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</si>
  <si>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</si>
  <si>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</si>
  <si>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</si>
  <si>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</si>
  <si>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</si>
  <si>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</si>
  <si>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</si>
  <si>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</si>
  <si>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</si>
  <si>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</si>
  <si>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</si>
  <si>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</si>
  <si>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</si>
  <si>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</si>
  <si>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</si>
  <si>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</si>
  <si>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</si>
  <si>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</si>
  <si>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</si>
  <si>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</si>
  <si>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</si>
  <si>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</si>
  <si>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</si>
  <si>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</si>
  <si>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</si>
  <si>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</si>
  <si>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</si>
  <si>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</si>
  <si>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</si>
  <si>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</si>
  <si>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</si>
  <si>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</si>
  <si>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</si>
  <si>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</si>
  <si>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</si>
  <si>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</si>
  <si>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</si>
  <si>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</si>
  <si>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</si>
  <si>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</si>
  <si>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</si>
  <si>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</si>
  <si>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</si>
  <si>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</si>
  <si>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</si>
  <si>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</si>
  <si>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</si>
  <si>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</si>
  <si>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</si>
  <si>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</si>
  <si>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</si>
  <si>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</si>
  <si>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</si>
  <si>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</si>
  <si>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</si>
  <si>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</si>
  <si>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</si>
  <si>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</si>
  <si>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</si>
  <si>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</si>
  <si>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</si>
  <si>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</si>
  <si>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</si>
  <si>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</si>
  <si>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</si>
  <si>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</si>
  <si>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</si>
  <si>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</si>
  <si>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</si>
  <si>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</si>
  <si>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</si>
  <si>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</si>
  <si>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</si>
  <si>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</si>
  <si>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</si>
  <si>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</si>
  <si>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</si>
  <si>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</si>
  <si>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</si>
  <si>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</si>
  <si>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</si>
  <si>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</si>
  <si>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</si>
  <si>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</si>
  <si>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</si>
  <si>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</si>
  <si>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</si>
  <si>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</si>
  <si>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</si>
  <si>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</si>
  <si>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</si>
  <si>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</si>
  <si>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</si>
  <si>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</si>
  <si>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</si>
  <si>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</si>
  <si>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</si>
  <si>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</si>
  <si>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</si>
  <si>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</si>
  <si>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</si>
  <si>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</si>
  <si>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</si>
  <si>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</si>
  <si>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</si>
  <si>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</si>
  <si>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</si>
  <si>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</si>
  <si>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</si>
  <si>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</si>
  <si>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</si>
  <si>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</si>
  <si>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</si>
  <si>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</si>
  <si>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</si>
  <si>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</si>
  <si>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</si>
  <si>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</si>
  <si>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</si>
  <si>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</si>
  <si>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</si>
  <si>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</si>
  <si>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</si>
  <si>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</si>
  <si>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</si>
  <si>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</si>
  <si>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</si>
  <si>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</si>
  <si>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</si>
  <si>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</si>
  <si>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</si>
  <si>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</si>
  <si>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</si>
  <si>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</si>
  <si>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</si>
  <si>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</si>
  <si>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</si>
  <si>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</si>
  <si>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</si>
  <si>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</si>
  <si>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</si>
  <si>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</si>
  <si>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</si>
  <si>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</si>
  <si>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</si>
  <si>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</si>
  <si>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</si>
  <si>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</si>
  <si>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</si>
  <si>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</si>
  <si>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</si>
  <si>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</si>
  <si>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</si>
  <si>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</si>
  <si>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</si>
  <si>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</si>
  <si>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</si>
  <si>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</si>
  <si>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</si>
  <si>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</si>
  <si>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</si>
  <si>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</si>
  <si>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</si>
  <si>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</si>
  <si>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</si>
  <si>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</si>
  <si>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</si>
  <si>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</si>
  <si>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</si>
  <si>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</si>
  <si>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</si>
  <si>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</si>
  <si>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</si>
  <si>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</si>
  <si>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</si>
  <si>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</si>
  <si>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</si>
  <si>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</si>
  <si>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</si>
  <si>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</si>
  <si>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</si>
  <si>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</si>
  <si>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</si>
  <si>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</si>
  <si>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</si>
  <si>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</si>
  <si>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</si>
  <si>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</si>
  <si>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</si>
  <si>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</si>
  <si>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</si>
  <si>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</si>
  <si>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</si>
  <si>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</si>
  <si>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</si>
  <si>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</si>
  <si>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</si>
  <si>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</si>
  <si>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</si>
  <si>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</si>
  <si>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</si>
  <si>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</si>
  <si>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</si>
  <si>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</si>
  <si>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</si>
  <si>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</si>
  <si>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</si>
  <si>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</si>
  <si>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</si>
  <si>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</si>
  <si>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</si>
  <si>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</si>
  <si>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</si>
  <si>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</si>
  <si>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</si>
  <si>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</si>
  <si>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</si>
  <si>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</si>
  <si>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</si>
  <si>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</si>
  <si>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</si>
  <si>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</si>
  <si>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</si>
  <si>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</si>
  <si>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</si>
  <si>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</si>
  <si>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</si>
  <si>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</si>
  <si>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</si>
  <si>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</si>
  <si>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</si>
  <si>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</si>
  <si>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</si>
  <si>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</si>
  <si>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</si>
  <si>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</si>
  <si>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</si>
  <si>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</si>
  <si>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</si>
  <si>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</si>
  <si>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</si>
  <si>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</si>
  <si>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</si>
  <si>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</si>
  <si>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</si>
  <si>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</si>
  <si>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</si>
  <si>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</si>
  <si>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</si>
  <si>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</si>
  <si>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</si>
  <si>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</si>
  <si>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</si>
  <si>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</si>
  <si>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</si>
  <si>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</si>
  <si>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</si>
  <si>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</si>
  <si>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</si>
  <si>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</si>
  <si>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</si>
  <si>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</si>
  <si>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</si>
  <si>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</si>
  <si>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</si>
  <si>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</si>
  <si>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</si>
  <si>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</si>
  <si>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</si>
  <si>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</si>
  <si>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</si>
  <si>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</si>
  <si>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</si>
  <si>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</si>
  <si>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</si>
  <si>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</si>
  <si>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</si>
  <si>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</si>
  <si>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</si>
  <si>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</si>
  <si>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</si>
  <si>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</si>
  <si>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</si>
  <si>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</si>
  <si>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</si>
  <si>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</si>
  <si>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</si>
  <si>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</si>
  <si>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</si>
  <si>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</si>
  <si>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</si>
  <si>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</si>
  <si>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</si>
  <si>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</si>
  <si>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</si>
  <si>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</si>
  <si>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</si>
  <si>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</si>
  <si>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</si>
  <si>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</si>
  <si>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</si>
  <si>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</si>
  <si>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</si>
  <si>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</si>
  <si>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</si>
  <si>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</si>
  <si>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</si>
  <si>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</si>
  <si>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</si>
  <si>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</si>
  <si>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</si>
  <si>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</si>
  <si>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</si>
  <si>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</si>
  <si>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</si>
  <si>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</si>
  <si>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</si>
  <si>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</si>
  <si>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</si>
  <si>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</si>
  <si>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</si>
  <si>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</si>
  <si>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</si>
  <si>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</si>
  <si>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</si>
  <si>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</si>
  <si>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</si>
  <si>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</si>
  <si>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</si>
  <si>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</si>
  <si>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</si>
  <si>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</si>
  <si>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</si>
  <si>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</si>
  <si>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</si>
  <si>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</si>
  <si>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</si>
  <si>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</si>
  <si>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</si>
  <si>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</si>
  <si>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</si>
  <si>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</si>
  <si>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</si>
  <si>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</si>
  <si>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</si>
  <si>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</si>
  <si>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</si>
  <si>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</si>
  <si>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</si>
  <si>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</si>
  <si>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</si>
  <si>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</si>
  <si>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</si>
  <si>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</si>
  <si>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</si>
  <si>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</si>
  <si>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</si>
  <si>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</si>
  <si>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</si>
  <si>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</si>
  <si>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</si>
  <si>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</si>
  <si>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</si>
  <si>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</si>
  <si>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</si>
  <si>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</si>
  <si>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</si>
  <si>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</si>
  <si>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</si>
  <si>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</si>
  <si>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</si>
  <si>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</si>
  <si>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</si>
  <si>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</si>
  <si>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</si>
  <si>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</si>
  <si>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</si>
  <si>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</si>
  <si>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</si>
  <si>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</si>
  <si>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</si>
  <si>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</si>
  <si>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</si>
  <si>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</si>
  <si>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</si>
  <si>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</si>
  <si>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</si>
  <si>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</si>
  <si>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</si>
  <si>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</si>
  <si>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</si>
  <si>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</si>
  <si>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</si>
  <si>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</si>
  <si>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</si>
  <si>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</si>
  <si>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</si>
  <si>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</si>
  <si>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</si>
  <si>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</si>
  <si>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</si>
  <si>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</si>
  <si>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</si>
  <si>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</si>
  <si>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</si>
  <si>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</si>
  <si>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</si>
  <si>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</si>
  <si>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</si>
  <si>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</si>
  <si>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</si>
  <si>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</si>
  <si>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</si>
  <si>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</si>
  <si>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</si>
  <si>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</si>
  <si>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</si>
  <si>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</si>
  <si>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</si>
  <si>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</si>
  <si>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</si>
  <si>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</si>
  <si>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</si>
  <si>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</si>
  <si>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</si>
  <si>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</si>
  <si>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</si>
  <si>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</si>
  <si>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</si>
  <si>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</si>
  <si>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</si>
  <si>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</si>
  <si>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</si>
  <si>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</si>
  <si>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</si>
  <si>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</si>
  <si>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</si>
  <si>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</si>
  <si>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</si>
  <si>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</si>
  <si>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</si>
  <si>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</si>
  <si>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</si>
  <si>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</si>
  <si>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</si>
  <si>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</si>
  <si>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</si>
  <si>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</si>
  <si>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</si>
  <si>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</si>
  <si>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</si>
  <si>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</si>
  <si>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</si>
  <si>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</si>
  <si>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</si>
  <si>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</si>
  <si>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</si>
  <si>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</si>
  <si>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</si>
  <si>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</si>
  <si>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</si>
  <si>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</si>
  <si>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</si>
  <si>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</si>
  <si>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</si>
  <si>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</si>
  <si>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</si>
  <si>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</si>
  <si>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</si>
  <si>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</si>
  <si>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</si>
  <si>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</si>
  <si>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</si>
  <si>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</si>
  <si>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</si>
  <si>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</si>
  <si>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</si>
  <si>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</si>
  <si>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</si>
  <si>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</si>
  <si>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</si>
  <si>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</si>
  <si>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</si>
  <si>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</si>
  <si>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</si>
  <si>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</si>
  <si>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</si>
  <si>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</si>
  <si>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</si>
  <si>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</si>
  <si>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</si>
  <si>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</si>
  <si>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</si>
  <si>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</si>
  <si>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</si>
  <si>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</si>
  <si>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</si>
  <si>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</si>
  <si>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</si>
  <si>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</si>
  <si>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</si>
  <si>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</si>
  <si>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</si>
  <si>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</si>
  <si>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</si>
  <si>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</si>
  <si>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</si>
  <si>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</si>
  <si>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</si>
  <si>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</si>
  <si>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</si>
  <si>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</si>
  <si>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</si>
  <si>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</si>
  <si>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</si>
  <si>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</si>
  <si>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</si>
  <si>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</si>
  <si>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</si>
  <si>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</si>
  <si>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</si>
  <si>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</si>
  <si>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</si>
  <si>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</si>
  <si>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</si>
  <si>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</si>
  <si>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</si>
  <si>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</si>
  <si>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</si>
  <si>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</si>
  <si>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</si>
  <si>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</si>
  <si>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</si>
  <si>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</si>
  <si>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</si>
  <si>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</si>
  <si>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</si>
  <si>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</si>
  <si>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</si>
  <si>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</si>
  <si>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</si>
  <si>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</si>
  <si>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</si>
  <si>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</si>
  <si>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</si>
  <si>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</si>
  <si>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</si>
  <si>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</si>
  <si>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</si>
  <si>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</si>
  <si>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</si>
  <si>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</si>
  <si>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</si>
  <si>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</si>
  <si>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</si>
  <si>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</si>
  <si>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</si>
  <si>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</si>
  <si>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</si>
  <si>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</si>
  <si>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</si>
  <si>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</si>
  <si>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</si>
  <si>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</si>
  <si>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</si>
  <si>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</si>
  <si>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</si>
  <si>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</si>
  <si>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</si>
  <si>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</si>
  <si>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</si>
  <si>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</si>
  <si>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</si>
  <si>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</si>
  <si>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</si>
  <si>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</si>
  <si>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</si>
  <si>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</si>
  <si>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</si>
  <si>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</si>
  <si>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</si>
  <si>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</si>
  <si>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</si>
  <si>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</si>
  <si>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</si>
  <si>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</si>
  <si>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</si>
  <si>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</si>
  <si>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</si>
  <si>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</si>
  <si>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</si>
  <si>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</si>
  <si>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</si>
  <si>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</si>
  <si>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</si>
  <si>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</si>
  <si>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</si>
  <si>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</si>
  <si>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</si>
  <si>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</si>
  <si>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</si>
  <si>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</si>
  <si>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</si>
  <si>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</si>
  <si>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</si>
  <si>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</si>
  <si>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</si>
  <si>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</si>
  <si>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</si>
  <si>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</si>
  <si>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</si>
  <si>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</si>
  <si>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</si>
  <si>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</si>
  <si>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</si>
  <si>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</si>
  <si>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</si>
  <si>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</si>
  <si>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</si>
  <si>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</si>
  <si>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</si>
  <si>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</si>
  <si>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</si>
  <si>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</si>
  <si>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</si>
  <si>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</si>
  <si>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</si>
  <si>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</si>
  <si>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</si>
  <si>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</si>
  <si>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</si>
  <si>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</si>
  <si>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</si>
  <si>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</si>
  <si>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</si>
  <si>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</si>
  <si>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</si>
  <si>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</si>
  <si>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</si>
  <si>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</si>
  <si>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</si>
  <si>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</si>
  <si>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</si>
  <si>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</si>
  <si>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</si>
  <si>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</si>
  <si>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</si>
  <si>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</si>
  <si>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</si>
  <si>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</si>
  <si>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</si>
  <si>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</si>
  <si>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</si>
  <si>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</si>
  <si>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</si>
  <si>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</si>
  <si>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</si>
  <si>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</si>
  <si>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</si>
  <si>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</si>
  <si>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</si>
  <si>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</si>
  <si>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</si>
  <si>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</si>
  <si>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</si>
  <si>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</si>
  <si>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</si>
  <si>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</si>
  <si>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</si>
  <si>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</si>
  <si>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</si>
  <si>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</si>
  <si>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</si>
  <si>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</si>
  <si>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</si>
  <si>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</si>
  <si>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</si>
  <si>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</si>
  <si>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</si>
  <si>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</si>
  <si>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</si>
  <si>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</si>
  <si>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</si>
  <si>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</si>
  <si>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</si>
  <si>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</si>
  <si>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</si>
  <si>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</si>
  <si>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</si>
  <si>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</si>
  <si>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</si>
  <si>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</si>
  <si>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</si>
  <si>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</si>
  <si>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</si>
  <si>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</si>
  <si>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</si>
  <si>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</si>
  <si>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</si>
  <si>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</si>
  <si>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</si>
  <si>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</si>
  <si>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</si>
  <si>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</si>
  <si>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</si>
  <si>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</si>
  <si>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</si>
  <si>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</si>
  <si>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</si>
  <si>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</si>
  <si>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</si>
  <si>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</si>
  <si>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</si>
  <si>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</si>
  <si>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</si>
  <si>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</si>
  <si>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</si>
  <si>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</si>
  <si>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</si>
  <si>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</si>
  <si>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</si>
  <si>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</si>
  <si>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</si>
  <si>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</si>
  <si>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</si>
  <si>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</si>
  <si>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</si>
  <si>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</si>
  <si>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</si>
  <si>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</si>
  <si>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</si>
  <si>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</si>
  <si>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</si>
  <si>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</si>
  <si>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</si>
  <si>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</si>
  <si>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</si>
  <si>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</si>
  <si>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</si>
  <si>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</si>
  <si>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</si>
  <si>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</si>
  <si>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</si>
  <si>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</si>
  <si>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</si>
  <si>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</si>
  <si>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</si>
  <si>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</si>
  <si>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</si>
  <si>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</si>
  <si>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</si>
  <si>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</si>
  <si>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</si>
  <si>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</si>
  <si>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</si>
  <si>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</si>
  <si>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</si>
  <si>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</si>
  <si>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</si>
  <si>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</si>
  <si>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</si>
  <si>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</si>
  <si>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</si>
  <si>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</si>
  <si>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</si>
  <si>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</si>
  <si>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</si>
  <si>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</si>
  <si>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</si>
  <si>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</si>
  <si>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</si>
  <si>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</si>
  <si>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</si>
  <si>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</si>
  <si>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</si>
  <si>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</si>
  <si>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</si>
  <si>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</si>
  <si>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</si>
  <si>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</si>
  <si>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</si>
  <si>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</si>
  <si>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</si>
  <si>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</si>
  <si>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</si>
  <si>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</si>
  <si>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</si>
  <si>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</si>
  <si>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</si>
  <si>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</si>
  <si>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</si>
  <si>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</si>
  <si>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</si>
  <si>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</si>
  <si>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</si>
  <si>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</si>
  <si>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</si>
  <si>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</si>
  <si>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</si>
  <si>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</si>
  <si>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</si>
  <si>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</si>
  <si>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</si>
  <si>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</si>
  <si>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</si>
  <si>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</si>
  <si>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</si>
  <si>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</si>
  <si>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</si>
  <si>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</si>
  <si>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</si>
  <si>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</si>
  <si>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</si>
  <si>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</si>
  <si>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</si>
  <si>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</si>
  <si>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</si>
  <si>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</si>
  <si>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</si>
  <si>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</si>
  <si>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</si>
  <si>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</si>
  <si>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</si>
  <si>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</si>
  <si>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</si>
  <si>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</si>
  <si>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</si>
  <si>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</si>
  <si>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</si>
  <si>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</si>
  <si>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</si>
  <si>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</si>
  <si>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</si>
  <si>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</si>
  <si>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</si>
  <si>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</si>
  <si>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</si>
  <si>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</si>
  <si>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</si>
  <si>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</si>
  <si>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</si>
  <si>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</si>
  <si>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</si>
  <si>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</si>
  <si>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</si>
  <si>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</si>
  <si>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</si>
  <si>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</si>
  <si>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</si>
  <si>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</si>
  <si>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</si>
  <si>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</si>
  <si>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</si>
  <si>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</si>
  <si>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</si>
  <si>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</si>
  <si>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</si>
  <si>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</si>
  <si>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</si>
  <si>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</si>
  <si>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</si>
  <si>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</si>
  <si>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</si>
  <si>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</si>
  <si>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</si>
  <si>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</si>
  <si>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</si>
  <si>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</si>
  <si>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</si>
  <si>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</si>
  <si>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</si>
  <si>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</si>
  <si>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</si>
  <si>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</si>
  <si>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</si>
  <si>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</si>
  <si>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</si>
  <si>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</si>
  <si>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</si>
  <si>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</si>
  <si>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</si>
  <si>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</si>
  <si>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</si>
  <si>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</si>
  <si>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</si>
  <si>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</si>
  <si>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</si>
  <si>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</si>
  <si>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</si>
  <si>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</si>
  <si>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</si>
  <si>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</si>
  <si>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</si>
  <si>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</si>
  <si>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</si>
  <si>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</si>
  <si>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</si>
  <si>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</si>
  <si>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</si>
  <si>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</si>
  <si>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</si>
  <si>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</si>
  <si>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</si>
  <si>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</si>
  <si>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</si>
  <si>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</si>
  <si>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</si>
  <si>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</si>
  <si>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</si>
  <si>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</si>
  <si>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</si>
  <si>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</si>
  <si>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</si>
  <si>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</si>
  <si>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</si>
  <si>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</si>
  <si>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</si>
  <si>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</si>
  <si>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</si>
  <si>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</si>
  <si>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</si>
  <si>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</si>
  <si>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</si>
  <si>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</si>
  <si>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</si>
  <si>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</si>
  <si>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</si>
  <si>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</si>
  <si>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</si>
  <si>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</si>
  <si>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</si>
  <si>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</si>
  <si>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</si>
  <si>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</si>
  <si>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</si>
  <si>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</si>
  <si>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</si>
  <si>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</si>
  <si>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</si>
  <si>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</si>
  <si>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</si>
  <si>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</si>
  <si>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</si>
  <si>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</si>
  <si>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</si>
  <si>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</si>
  <si>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</si>
  <si>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</si>
  <si>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</si>
  <si>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</si>
  <si>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</si>
  <si>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</si>
  <si>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</si>
  <si>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</si>
  <si>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</si>
  <si>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</si>
  <si>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</si>
  <si>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</si>
  <si>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</si>
  <si>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</si>
  <si>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</si>
  <si>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</si>
  <si>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</si>
  <si>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</si>
  <si>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</si>
  <si>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</si>
  <si>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</si>
  <si>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</si>
  <si>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</si>
  <si>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</si>
  <si>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</si>
  <si>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</si>
  <si>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</si>
  <si>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</si>
  <si>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</si>
  <si>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</si>
  <si>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</si>
  <si>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</si>
  <si>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</si>
  <si>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</si>
  <si>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</si>
  <si>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</si>
  <si>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</si>
  <si>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</si>
  <si>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</si>
  <si>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</si>
  <si>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</si>
  <si>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</si>
  <si>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</si>
  <si>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</si>
  <si>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</si>
  <si>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</si>
  <si>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</si>
  <si>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</si>
  <si>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</si>
  <si>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</si>
  <si>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</si>
  <si>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</si>
  <si>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</si>
  <si>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</si>
  <si>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</si>
  <si>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</si>
  <si>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</si>
  <si>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</si>
  <si>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</si>
  <si>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</si>
  <si>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</si>
  <si>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</si>
  <si>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</si>
  <si>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</si>
  <si>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</si>
  <si>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</si>
  <si>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</si>
  <si>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</si>
  <si>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</si>
  <si>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</si>
  <si>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</si>
  <si>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</si>
  <si>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</si>
  <si>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</si>
  <si>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</si>
  <si>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</si>
  <si>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</si>
  <si>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</si>
  <si>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</si>
  <si>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</si>
  <si>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</si>
  <si>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</si>
  <si>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</si>
  <si>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</si>
  <si>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</si>
  <si>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</si>
  <si>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</si>
  <si>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</si>
  <si>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</si>
  <si>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</si>
  <si>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</si>
  <si>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</si>
  <si>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</si>
  <si>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</si>
  <si>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</si>
  <si>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</si>
  <si>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</si>
  <si>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</si>
  <si>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</si>
  <si>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</si>
  <si>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</si>
  <si>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</si>
  <si>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</si>
  <si>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</si>
  <si>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</si>
  <si>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</si>
  <si>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</si>
  <si>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</si>
  <si>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</si>
  <si>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</si>
  <si>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</si>
  <si>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</si>
  <si>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</si>
  <si>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</si>
  <si>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</si>
  <si>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</si>
  <si>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</si>
  <si>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</si>
  <si>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</si>
  <si>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</si>
  <si>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</si>
  <si>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</si>
  <si>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</si>
  <si>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</si>
  <si>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</si>
  <si>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</si>
  <si>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</si>
  <si>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</si>
  <si>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</si>
  <si>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</si>
  <si>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</si>
  <si>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</si>
  <si>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</si>
  <si>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</si>
  <si>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</si>
  <si>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</si>
  <si>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</si>
  <si>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</si>
  <si>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</si>
  <si>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</si>
  <si>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</si>
  <si>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</si>
  <si>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</si>
  <si>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</si>
  <si>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</si>
  <si>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</si>
  <si>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</si>
  <si>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</si>
  <si>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</si>
  <si>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</si>
  <si>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</si>
  <si>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</si>
  <si>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</si>
  <si>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</si>
  <si>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</si>
  <si>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</si>
  <si>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</si>
  <si>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</si>
  <si>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</si>
  <si>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</si>
  <si>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</si>
  <si>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</si>
  <si>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</si>
  <si>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</si>
  <si>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</si>
  <si>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</si>
  <si>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</si>
  <si>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</si>
  <si>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</si>
  <si>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</si>
  <si>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</si>
  <si>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</si>
  <si>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</si>
  <si>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</si>
  <si>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</si>
  <si>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</si>
  <si>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</si>
  <si>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</si>
  <si>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</si>
  <si>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</si>
  <si>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</si>
  <si>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</si>
  <si>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</si>
  <si>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</si>
  <si>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</si>
  <si>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</si>
  <si>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</si>
  <si>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</si>
  <si>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</si>
  <si>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</si>
  <si>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</si>
  <si>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</si>
  <si>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</si>
  <si>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</si>
  <si>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</si>
  <si>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</si>
  <si>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</si>
  <si>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</si>
  <si>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</si>
  <si>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</si>
  <si>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</si>
  <si>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</si>
  <si>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</si>
  <si>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</si>
  <si>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</si>
  <si>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</si>
  <si>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</si>
  <si>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</si>
  <si>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</si>
  <si>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</si>
  <si>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</si>
  <si>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</si>
  <si>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</si>
  <si>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</si>
  <si>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</si>
  <si>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</si>
  <si>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</si>
  <si>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</si>
  <si>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</si>
  <si>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</si>
  <si>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</si>
  <si>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</si>
  <si>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</si>
  <si>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</si>
  <si>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</si>
  <si>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</si>
  <si>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</si>
  <si>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</si>
  <si>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</si>
  <si>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</si>
  <si>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</si>
  <si>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</si>
  <si>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</si>
  <si>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</si>
  <si>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</si>
  <si>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</si>
  <si>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</si>
  <si>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</si>
  <si>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</si>
  <si>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</si>
  <si>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</si>
  <si>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</si>
  <si>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</si>
  <si>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</si>
  <si>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</si>
  <si>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</si>
  <si>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</si>
  <si>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</si>
  <si>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</si>
  <si>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</si>
  <si>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</si>
  <si>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</si>
  <si>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</si>
  <si>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</si>
  <si>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</si>
  <si>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</si>
  <si>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</si>
  <si>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</si>
  <si>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</si>
  <si>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</si>
  <si>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</si>
  <si>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</si>
  <si>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</si>
  <si>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</si>
  <si>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</si>
  <si>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</si>
  <si>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</si>
  <si>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</si>
  <si>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</si>
  <si>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</si>
  <si>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</si>
  <si>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</si>
  <si>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</si>
  <si>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</si>
  <si>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</si>
  <si>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</si>
  <si>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</si>
  <si>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</si>
  <si>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</si>
  <si>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</si>
  <si>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</si>
  <si>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</si>
  <si>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</si>
  <si>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</si>
  <si>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</si>
  <si>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</si>
  <si>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</si>
  <si>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</si>
  <si>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</si>
  <si>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</si>
  <si>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</si>
  <si>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</si>
  <si>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</si>
  <si>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</si>
  <si>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</si>
  <si>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</si>
  <si>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</si>
  <si>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</si>
  <si>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</si>
  <si>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</si>
  <si>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</si>
  <si>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</si>
  <si>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</si>
  <si>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</si>
  <si>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</si>
  <si>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</si>
  <si>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</si>
  <si>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</si>
  <si>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</si>
  <si>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</si>
  <si>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</si>
  <si>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</si>
  <si>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</si>
  <si>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</si>
  <si>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</si>
  <si>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</si>
  <si>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</si>
  <si>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</si>
  <si>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</si>
  <si>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</si>
  <si>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</si>
  <si>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</si>
  <si>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</si>
  <si>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</si>
  <si>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</si>
  <si>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</si>
  <si>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</si>
  <si>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</si>
  <si>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</si>
  <si>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</si>
  <si>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</si>
  <si>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</si>
  <si>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</si>
  <si>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</si>
  <si>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</si>
  <si>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</si>
  <si>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</si>
  <si>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</si>
  <si>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</si>
  <si>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</si>
  <si>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</si>
  <si>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</si>
  <si>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</si>
  <si>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</si>
  <si>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</si>
  <si>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</si>
  <si>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</si>
  <si>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</si>
  <si>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</si>
  <si>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</si>
  <si>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</si>
  <si>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</si>
  <si>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</si>
  <si>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</si>
  <si>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</si>
  <si>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</si>
  <si>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</si>
  <si>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</si>
  <si>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</si>
  <si>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</si>
  <si>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</si>
  <si>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</si>
  <si>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</si>
  <si>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</si>
  <si>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</si>
  <si>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</si>
  <si>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</si>
  <si>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</si>
  <si>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</si>
  <si>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</si>
  <si>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</si>
  <si>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</si>
  <si>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</si>
  <si>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</si>
  <si>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</si>
  <si>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</si>
  <si>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</si>
  <si>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</si>
  <si>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</si>
  <si>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</si>
  <si>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</si>
  <si>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</si>
  <si>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</si>
  <si>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</si>
  <si>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</si>
  <si>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</si>
  <si>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</si>
  <si>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</si>
  <si>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</si>
  <si>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</si>
  <si>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</si>
  <si>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</si>
  <si>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</si>
  <si>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</si>
  <si>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</si>
  <si>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</si>
  <si>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</si>
  <si>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</si>
  <si>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</si>
  <si>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</si>
  <si>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</si>
  <si>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</si>
  <si>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</si>
  <si>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</si>
  <si>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</si>
  <si>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</si>
  <si>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</si>
  <si>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</si>
  <si>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</si>
  <si>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</si>
  <si>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</si>
  <si>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</si>
  <si>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</si>
  <si>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</si>
  <si>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</si>
  <si>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</si>
  <si>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</si>
  <si>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</si>
  <si>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</si>
  <si>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</si>
  <si>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</si>
  <si>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</si>
  <si>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</si>
  <si>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</si>
  <si>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</si>
  <si>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</si>
  <si>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</si>
  <si>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</si>
  <si>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</si>
  <si>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</si>
  <si>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</si>
  <si>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</si>
  <si>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</si>
  <si>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</si>
  <si>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</si>
  <si>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</si>
  <si>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</si>
  <si>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</si>
  <si>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</si>
  <si>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</si>
  <si>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</si>
  <si>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</si>
  <si>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</si>
  <si>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</si>
  <si>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</si>
  <si>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</si>
  <si>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</si>
  <si>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</si>
  <si>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</si>
  <si>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</si>
  <si>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</si>
  <si>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</si>
  <si>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</si>
  <si>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</si>
  <si>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</si>
  <si>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</si>
  <si>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</si>
  <si>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</si>
  <si>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</si>
  <si>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</si>
  <si>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</si>
  <si>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</si>
  <si>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</si>
  <si>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</si>
  <si>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</si>
  <si>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</si>
  <si>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</si>
  <si>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</si>
  <si>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</si>
  <si>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</si>
  <si>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</si>
  <si>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</si>
  <si>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</si>
  <si>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</si>
  <si>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</si>
  <si>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</si>
  <si>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</si>
  <si>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</si>
  <si>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</si>
  <si>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</si>
  <si>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</si>
  <si>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</si>
  <si>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</si>
  <si>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</si>
  <si>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</si>
  <si>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</si>
  <si>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</si>
  <si>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</si>
  <si>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</si>
  <si>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</si>
  <si>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</si>
  <si>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</si>
  <si>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</si>
  <si>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</si>
  <si>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</si>
  <si>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</si>
  <si>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</si>
  <si>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</si>
  <si>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</si>
  <si>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</si>
  <si>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</si>
  <si>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</si>
  <si>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</si>
  <si>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</si>
  <si>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</si>
  <si>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</si>
  <si>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</si>
  <si>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</si>
  <si>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</si>
  <si>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</si>
  <si>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</si>
  <si>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</si>
  <si>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</si>
  <si>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</si>
  <si>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</si>
  <si>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</si>
  <si>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</si>
  <si>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</si>
  <si>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</si>
  <si>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</si>
  <si>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</si>
  <si>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</si>
  <si>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</si>
  <si>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</si>
  <si>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</si>
  <si>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</si>
  <si>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</si>
  <si>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</si>
  <si>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</si>
  <si>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</si>
  <si>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</si>
  <si>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</si>
  <si>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</si>
  <si>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</si>
  <si>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</si>
  <si>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</si>
  <si>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</si>
  <si>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</si>
  <si>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</si>
  <si>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</si>
  <si>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</si>
  <si>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</si>
  <si>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</si>
  <si>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</si>
  <si>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</si>
  <si>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</si>
  <si>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</si>
  <si>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</si>
  <si>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</si>
  <si>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</si>
  <si>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</si>
  <si>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</si>
  <si>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</si>
  <si>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</si>
  <si>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</si>
  <si>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</si>
  <si>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</si>
  <si>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</si>
  <si>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</si>
  <si>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</si>
  <si>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</si>
  <si>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</si>
  <si>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</si>
  <si>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</si>
  <si>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</si>
  <si>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</si>
  <si>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</si>
  <si>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</si>
  <si>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</si>
  <si>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</si>
  <si>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</si>
  <si>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</si>
  <si>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</si>
  <si>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</si>
  <si>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</si>
  <si>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</si>
  <si>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</si>
  <si>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</si>
  <si>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</si>
  <si>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</si>
  <si>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</si>
  <si>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</si>
  <si>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</si>
  <si>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</si>
  <si>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</si>
  <si>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</si>
  <si>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</si>
  <si>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</si>
  <si>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</si>
  <si>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</si>
  <si>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</si>
  <si>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</si>
  <si>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</si>
  <si>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</si>
  <si>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</si>
  <si>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</si>
  <si>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</si>
  <si>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</si>
  <si>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</si>
  <si>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</si>
  <si>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</si>
  <si>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</si>
  <si>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</si>
  <si>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</si>
  <si>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</si>
  <si>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</si>
  <si>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</si>
  <si>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</si>
  <si>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</si>
  <si>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</si>
  <si>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</si>
  <si>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</si>
  <si>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</si>
  <si>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</si>
  <si>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</si>
  <si>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</si>
  <si>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</si>
  <si>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</si>
  <si>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</si>
  <si>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</si>
  <si>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</si>
  <si>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</si>
  <si>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</si>
  <si>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</si>
  <si>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</si>
  <si>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</si>
  <si>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</si>
  <si>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</si>
  <si>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</si>
  <si>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</si>
  <si>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</si>
  <si>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</si>
  <si>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</si>
  <si>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</si>
  <si>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</si>
  <si>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</si>
  <si>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</si>
  <si>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</si>
  <si>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</si>
  <si>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</si>
  <si>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</si>
  <si>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</si>
  <si>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</si>
  <si>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</si>
  <si>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</si>
  <si>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</si>
  <si>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</si>
  <si>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</si>
  <si>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</si>
  <si>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</si>
  <si>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</si>
  <si>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</si>
  <si>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</si>
  <si>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</si>
  <si>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</si>
  <si>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</si>
  <si>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</si>
  <si>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</si>
  <si>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</si>
  <si>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</si>
  <si>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</si>
  <si>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</si>
  <si>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</si>
  <si>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</si>
  <si>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</si>
  <si>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</si>
  <si>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</si>
  <si>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</si>
  <si>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</si>
  <si>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</si>
  <si>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</si>
  <si>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</si>
  <si>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</si>
  <si>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</si>
  <si>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</si>
  <si>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</si>
  <si>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</si>
  <si>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</si>
  <si>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</si>
  <si>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</si>
  <si>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</si>
  <si>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</si>
  <si>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</si>
  <si>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</si>
  <si>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</si>
  <si>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</si>
  <si>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</si>
  <si>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</si>
  <si>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</si>
  <si>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</si>
  <si>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</si>
  <si>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</si>
  <si>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</si>
  <si>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</si>
  <si>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</si>
  <si>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</si>
  <si>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</si>
  <si>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</si>
  <si>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</si>
  <si>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</si>
  <si>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</si>
  <si>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</si>
  <si>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</si>
  <si>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</si>
  <si>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</si>
  <si>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</si>
  <si>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</si>
  <si>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</si>
  <si>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</si>
  <si>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</si>
  <si>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</si>
  <si>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</si>
  <si>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</si>
  <si>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</si>
  <si>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</si>
  <si>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</si>
  <si>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</si>
  <si>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</si>
  <si>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</si>
  <si>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</si>
  <si>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</si>
  <si>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</si>
  <si>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</si>
  <si>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</si>
  <si>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</si>
  <si>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</si>
  <si>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</si>
  <si>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</si>
  <si>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</si>
  <si>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</si>
  <si>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</si>
  <si>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</si>
  <si>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</si>
  <si>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</si>
  <si>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</si>
  <si>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</si>
  <si>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</si>
  <si>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</si>
  <si>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</si>
  <si>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</si>
  <si>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</si>
  <si>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</si>
  <si>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</si>
  <si>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</si>
  <si>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</si>
  <si>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</si>
  <si>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</si>
  <si>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</si>
  <si>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</si>
  <si>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</si>
  <si>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</si>
  <si>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</si>
  <si>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</si>
  <si>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</si>
  <si>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</si>
  <si>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</si>
  <si>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</si>
  <si>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</si>
  <si>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</si>
  <si>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</si>
  <si>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</si>
  <si>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</si>
  <si>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</si>
  <si>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</si>
  <si>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</si>
  <si>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</si>
  <si>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</si>
  <si>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</si>
  <si>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</si>
  <si>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</si>
  <si>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</si>
  <si>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</si>
  <si>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</si>
  <si>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</si>
  <si>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</si>
  <si>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</si>
  <si>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</si>
  <si>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</si>
  <si>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</si>
  <si>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</si>
  <si>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</si>
  <si>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</si>
  <si>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</si>
  <si>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</si>
  <si>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</si>
  <si>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</si>
  <si>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</si>
  <si>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</si>
  <si>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</si>
  <si>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</si>
  <si>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</si>
  <si>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</si>
  <si>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</si>
  <si>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</si>
  <si>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</si>
  <si>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</si>
  <si>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</si>
  <si>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</si>
  <si>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</si>
  <si>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</si>
  <si>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</si>
  <si>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</si>
  <si>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</si>
  <si>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</si>
  <si>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</si>
  <si>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</si>
  <si>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</si>
  <si>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</si>
  <si>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</si>
  <si>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</si>
  <si>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</si>
  <si>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</si>
  <si>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</si>
  <si>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</si>
  <si>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</si>
  <si>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</si>
  <si>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</si>
  <si>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</si>
  <si>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</si>
  <si>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</si>
  <si>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</si>
  <si>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</si>
  <si>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</si>
  <si>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</si>
  <si>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</si>
  <si>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</si>
  <si>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</si>
  <si>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</si>
  <si>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</si>
  <si>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</si>
  <si>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</si>
  <si>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</si>
  <si>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</si>
  <si>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</si>
  <si>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</si>
  <si>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</si>
  <si>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</si>
  <si>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</si>
  <si>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</si>
  <si>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</si>
  <si>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</si>
  <si>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</si>
  <si>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</si>
  <si>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</si>
  <si>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</si>
  <si>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</si>
  <si>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</si>
  <si>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</si>
  <si>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</si>
  <si>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</si>
  <si>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</si>
  <si>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</si>
  <si>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</si>
  <si>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</si>
  <si>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</si>
  <si>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</si>
  <si>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</si>
  <si>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</si>
  <si>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</si>
  <si>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</si>
  <si>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</si>
  <si>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</si>
  <si>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</si>
  <si>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</si>
  <si>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</si>
  <si>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</si>
  <si>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</si>
  <si>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</si>
  <si>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</si>
  <si>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</si>
  <si>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</si>
  <si>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</si>
  <si>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</si>
  <si>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</si>
  <si>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</si>
  <si>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</si>
  <si>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</si>
  <si>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</si>
  <si>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</si>
  <si>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</si>
  <si>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</si>
  <si>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</si>
  <si>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</si>
  <si>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</si>
  <si>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</si>
  <si>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</si>
  <si>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</si>
  <si>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</si>
  <si>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</si>
  <si>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</si>
  <si>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</si>
  <si>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</si>
  <si>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</si>
  <si>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</si>
  <si>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</si>
  <si>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</si>
  <si>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</si>
  <si>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</si>
  <si>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</si>
  <si>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</si>
  <si>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</si>
  <si>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</si>
  <si>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</si>
  <si>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</si>
  <si>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</si>
  <si>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</si>
  <si>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</si>
  <si>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</si>
  <si>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</si>
  <si>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</si>
  <si>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</si>
  <si>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</si>
  <si>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</si>
  <si>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</si>
  <si>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</si>
  <si>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</si>
  <si>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</si>
  <si>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</si>
  <si>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</si>
  <si>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</si>
  <si>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</si>
  <si>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</si>
  <si>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</si>
  <si>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</si>
  <si>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</si>
  <si>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</si>
  <si>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</si>
  <si>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</si>
  <si>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</si>
  <si>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</si>
  <si>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</si>
  <si>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</si>
  <si>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</si>
  <si>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</si>
  <si>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</si>
  <si>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</si>
  <si>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</si>
  <si>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</si>
  <si>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</si>
  <si>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</si>
  <si>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</si>
  <si>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</si>
  <si>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</si>
  <si>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</si>
  <si>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</si>
  <si>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</si>
  <si>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</si>
  <si>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</si>
  <si>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</si>
  <si>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</si>
  <si>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</si>
  <si>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</si>
  <si>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</si>
  <si>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</si>
  <si>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</si>
  <si>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</si>
  <si>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</si>
  <si>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</si>
  <si>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</si>
  <si>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</si>
  <si>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</si>
  <si>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</si>
  <si>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</si>
  <si>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</si>
  <si>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</si>
  <si>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</si>
  <si>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</si>
  <si>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</si>
  <si>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</si>
  <si>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</si>
  <si>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</si>
  <si>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</si>
  <si>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</si>
  <si>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</si>
  <si>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</si>
  <si>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</si>
  <si>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</si>
  <si>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</si>
  <si>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</si>
  <si>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</si>
  <si>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</si>
  <si>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</si>
  <si>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</si>
  <si>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</si>
  <si>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</si>
  <si>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</si>
  <si>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</si>
  <si>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</si>
  <si>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</si>
  <si>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</si>
  <si>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</si>
  <si>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</si>
  <si>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</si>
  <si>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</si>
  <si>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</si>
  <si>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</si>
  <si>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</si>
  <si>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</si>
  <si>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</si>
  <si>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</si>
  <si>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</si>
  <si>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</si>
  <si>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</si>
  <si>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</si>
  <si>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</si>
  <si>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</si>
  <si>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</si>
  <si>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</si>
  <si>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</si>
  <si>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</si>
  <si>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</si>
  <si>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</si>
  <si>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</si>
  <si>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</si>
  <si>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</si>
  <si>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</si>
  <si>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</si>
  <si>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</si>
  <si>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</si>
  <si>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</si>
  <si>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</si>
  <si>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</si>
  <si>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</si>
  <si>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</si>
  <si>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</si>
  <si>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</si>
  <si>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</si>
  <si>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</si>
  <si>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</si>
  <si>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</si>
  <si>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</si>
  <si>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</si>
  <si>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</si>
  <si>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</si>
  <si>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</si>
  <si>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</si>
  <si>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</si>
  <si>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</si>
  <si>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</si>
  <si>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</si>
  <si>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</si>
  <si>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</si>
  <si>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</si>
  <si>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</si>
  <si>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</si>
  <si>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</si>
  <si>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</si>
  <si>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</si>
  <si>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</si>
  <si>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</si>
  <si>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</si>
  <si>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</si>
  <si>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</si>
  <si>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</si>
  <si>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</si>
  <si>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</si>
  <si>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</si>
  <si>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</si>
  <si>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</si>
  <si>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</si>
  <si>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</si>
  <si>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</si>
  <si>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</si>
  <si>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</si>
  <si>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</si>
  <si>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</si>
  <si>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</si>
  <si>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</si>
  <si>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</si>
  <si>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</si>
  <si>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</si>
  <si>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</si>
  <si>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</si>
  <si>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</si>
  <si>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</si>
  <si>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</si>
  <si>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</si>
  <si>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</si>
  <si>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</si>
  <si>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</si>
  <si>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</si>
  <si>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</si>
  <si>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</si>
  <si>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</si>
  <si>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</si>
  <si>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</si>
  <si>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</si>
  <si>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</si>
  <si>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</si>
  <si>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</si>
  <si>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</si>
  <si>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</si>
  <si>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</si>
  <si>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</si>
  <si>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</si>
  <si>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</si>
  <si>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</si>
  <si>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</si>
  <si>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</si>
  <si>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</si>
  <si>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</si>
  <si>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</si>
  <si>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</si>
  <si>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</si>
  <si>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</si>
  <si>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</si>
  <si>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</si>
  <si>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</si>
  <si>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</si>
  <si>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</si>
  <si>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</si>
  <si>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</si>
  <si>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</si>
  <si>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</si>
  <si>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</si>
  <si>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</si>
  <si>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</si>
  <si>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</si>
  <si>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</si>
  <si>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</si>
  <si>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</si>
  <si>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</si>
  <si>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</si>
  <si>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</si>
  <si>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</si>
  <si>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</si>
  <si>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</si>
  <si>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</si>
  <si>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</si>
  <si>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</si>
  <si>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</si>
  <si>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</si>
  <si>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</si>
  <si>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</si>
  <si>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</si>
  <si>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</si>
  <si>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</si>
  <si>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</si>
  <si>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</si>
  <si>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</si>
  <si>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</si>
  <si>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</si>
  <si>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</si>
  <si>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</si>
  <si>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</si>
  <si>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</si>
  <si>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</si>
  <si>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</si>
  <si>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</si>
  <si>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</si>
  <si>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</si>
  <si>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</si>
  <si>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</si>
  <si>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</si>
  <si>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</si>
  <si>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</si>
  <si>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</si>
  <si>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</si>
  <si>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</si>
  <si>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</si>
  <si>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</si>
  <si>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</si>
  <si>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</si>
  <si>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</si>
  <si>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</si>
  <si>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</si>
  <si>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</si>
  <si>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</si>
  <si>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</si>
  <si>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</si>
  <si>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</si>
  <si>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</si>
  <si>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</si>
  <si>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</si>
  <si>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</si>
  <si>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</si>
  <si>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</si>
  <si>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</si>
  <si>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</si>
  <si>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</si>
  <si>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</si>
  <si>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</si>
  <si>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</si>
  <si>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</si>
  <si>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</si>
  <si>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</si>
  <si>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</si>
  <si>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</si>
  <si>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</si>
  <si>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</si>
  <si>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</si>
  <si>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</si>
  <si>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</si>
  <si>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</si>
  <si>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</si>
  <si>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</si>
  <si>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</si>
  <si>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</si>
  <si>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</si>
  <si>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</si>
  <si>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</si>
  <si>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</si>
  <si>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</si>
  <si>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</si>
  <si>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</si>
  <si>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</si>
  <si>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</si>
  <si>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</si>
  <si>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</si>
  <si>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</si>
  <si>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</si>
  <si>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</si>
  <si>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</si>
  <si>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</si>
  <si>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</si>
  <si>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</si>
  <si>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</si>
  <si>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</si>
  <si>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</si>
  <si>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</si>
  <si>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</si>
  <si>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</si>
  <si>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</si>
  <si>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</si>
  <si>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</si>
  <si>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</si>
  <si>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</si>
  <si>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</si>
  <si>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</si>
  <si>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</si>
  <si>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</si>
  <si>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</si>
  <si>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</si>
  <si>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</si>
  <si>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</si>
  <si>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</si>
  <si>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</si>
  <si>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</si>
  <si>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</si>
  <si>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</si>
  <si>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</si>
  <si>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</si>
  <si>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</si>
  <si>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</si>
  <si>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</si>
  <si>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</si>
  <si>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</si>
  <si>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</si>
  <si>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</si>
  <si>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</si>
  <si>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</si>
  <si>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</si>
  <si>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</si>
  <si>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</si>
  <si>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</si>
  <si>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</si>
  <si>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</si>
  <si>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</si>
  <si>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</si>
  <si>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</si>
  <si>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</si>
  <si>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</si>
  <si>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</si>
  <si>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</si>
  <si>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</si>
  <si>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</si>
  <si>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</si>
  <si>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</si>
  <si>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</si>
  <si>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</si>
  <si>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</si>
  <si>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</si>
  <si>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</si>
  <si>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</si>
  <si>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</si>
  <si>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</si>
  <si>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</si>
  <si>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</si>
  <si>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</si>
  <si>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</si>
  <si>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</si>
  <si>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</si>
  <si>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</si>
  <si>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</si>
  <si>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</si>
  <si>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</si>
  <si>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</si>
  <si>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</si>
  <si>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</si>
  <si>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</si>
  <si>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</si>
  <si>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</si>
  <si>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</si>
  <si>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</si>
  <si>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</si>
  <si>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</si>
  <si>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</si>
  <si>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</si>
  <si>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</si>
  <si>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</si>
  <si>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</si>
  <si>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</si>
  <si>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</si>
  <si>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</si>
  <si>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</si>
  <si>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</si>
  <si>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</si>
  <si>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</si>
  <si>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</si>
  <si>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</si>
  <si>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</si>
  <si>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</si>
  <si>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</si>
  <si>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</si>
  <si>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</si>
  <si>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</si>
  <si>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</si>
  <si>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</si>
  <si>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</si>
  <si>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</si>
  <si>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</si>
  <si>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</si>
  <si>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</si>
  <si>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</si>
  <si>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</si>
  <si>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</si>
  <si>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</si>
  <si>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</si>
  <si>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</si>
  <si>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</si>
  <si>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</si>
  <si>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</si>
  <si>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</si>
  <si>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</si>
  <si>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</si>
  <si>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</si>
  <si>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</si>
  <si>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</si>
  <si>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</si>
  <si>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</si>
  <si>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</si>
  <si>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</si>
  <si>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</si>
  <si>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</si>
  <si>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</si>
  <si>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</si>
  <si>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</si>
  <si>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</si>
  <si>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</si>
  <si>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</si>
  <si>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</si>
  <si>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</si>
  <si>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</si>
  <si>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</si>
  <si>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</si>
  <si>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</si>
  <si>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</si>
  <si>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</si>
  <si>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</si>
  <si>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</si>
  <si>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</si>
  <si>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</si>
  <si>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</si>
  <si>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</si>
  <si>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</si>
  <si>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</si>
  <si>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</si>
  <si>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</si>
  <si>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</si>
  <si>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</si>
  <si>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</si>
  <si>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</si>
  <si>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</si>
  <si>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</si>
  <si>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</si>
  <si>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</si>
  <si>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</si>
  <si>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</si>
  <si>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</si>
  <si>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</si>
  <si>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</si>
  <si>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</si>
  <si>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</si>
  <si>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</si>
  <si>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</si>
  <si>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</si>
  <si>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</si>
  <si>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</si>
  <si>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</si>
  <si>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</si>
  <si>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</si>
  <si>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</si>
  <si>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</si>
  <si>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</si>
  <si>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</si>
  <si>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</si>
  <si>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</si>
  <si>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</si>
  <si>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</si>
  <si>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</si>
  <si>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</si>
  <si>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</si>
  <si>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</si>
  <si>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</si>
  <si>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</si>
  <si>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</si>
  <si>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</si>
  <si>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</si>
  <si>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</si>
  <si>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</si>
  <si>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</si>
  <si>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</si>
  <si>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</si>
  <si>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</si>
  <si>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</si>
  <si>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</si>
  <si>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</si>
  <si>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</si>
  <si>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</si>
  <si>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</si>
  <si>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</si>
  <si>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</si>
  <si>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</si>
  <si>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</si>
  <si>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</si>
  <si>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</si>
  <si>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</si>
  <si>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</si>
  <si>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</si>
  <si>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</si>
  <si>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</si>
  <si>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</si>
  <si>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</si>
  <si>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</si>
  <si>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</si>
  <si>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</si>
  <si>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</si>
  <si>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</si>
  <si>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</si>
  <si>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</si>
  <si>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</si>
  <si>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</si>
  <si>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</si>
  <si>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</si>
  <si>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</si>
  <si>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</si>
  <si>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</si>
  <si>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</si>
  <si>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</si>
  <si>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</si>
  <si>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</si>
  <si>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</si>
  <si>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</si>
  <si>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</si>
  <si>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</si>
  <si>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</si>
  <si>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</si>
  <si>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</si>
  <si>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</si>
  <si>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</si>
  <si>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</si>
  <si>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</si>
  <si>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</si>
  <si>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</si>
  <si>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</si>
  <si>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</si>
  <si>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</si>
  <si>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</si>
  <si>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</si>
  <si>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</si>
  <si>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</si>
  <si>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</si>
  <si>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</si>
  <si>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</si>
  <si>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</si>
  <si>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</si>
  <si>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</si>
  <si>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</si>
  <si>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</si>
  <si>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</si>
  <si>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</si>
  <si>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</si>
  <si>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</si>
  <si>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</si>
  <si>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</si>
  <si>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</si>
  <si>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</si>
  <si>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</si>
  <si>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</si>
  <si>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</si>
  <si>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</si>
  <si>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</si>
  <si>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</si>
  <si>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</si>
  <si>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</si>
  <si>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</si>
  <si>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</si>
  <si>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</si>
  <si>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</si>
  <si>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</si>
  <si>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</si>
  <si>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</si>
  <si>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</si>
  <si>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</si>
  <si>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</si>
  <si>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</si>
  <si>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</si>
  <si>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</si>
  <si>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</si>
  <si>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</si>
  <si>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</si>
  <si>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</si>
  <si>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</si>
  <si>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</si>
  <si>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</si>
  <si>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</si>
  <si>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</si>
  <si>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</si>
  <si>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</si>
  <si>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</si>
  <si>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</si>
  <si>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</si>
  <si>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</si>
  <si>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</si>
  <si>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</si>
  <si>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</si>
  <si>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</si>
  <si>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</si>
  <si>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</si>
  <si>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</si>
  <si>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</si>
  <si>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</si>
  <si>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</si>
  <si>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</si>
  <si>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</si>
  <si>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</si>
  <si>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</si>
  <si>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</si>
  <si>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</si>
  <si>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</si>
  <si>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</si>
  <si>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</si>
  <si>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</si>
  <si>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</si>
  <si>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</si>
  <si>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</si>
  <si>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</si>
  <si>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</si>
  <si>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</si>
  <si>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</si>
  <si>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</si>
  <si>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</si>
  <si>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</si>
  <si>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</si>
  <si>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</si>
  <si>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</si>
  <si>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</si>
  <si>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</si>
  <si>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</si>
  <si>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</si>
  <si>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</si>
  <si>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</si>
  <si>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</si>
  <si>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</si>
  <si>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</si>
  <si>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</si>
  <si>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</si>
  <si>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</si>
  <si>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</si>
  <si>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</si>
  <si>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</si>
  <si>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</si>
  <si>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</si>
  <si>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</si>
  <si>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</si>
  <si>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</si>
  <si>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</si>
  <si>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</si>
  <si>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</si>
  <si>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</si>
  <si>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</si>
  <si>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</si>
  <si>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</si>
  <si>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</si>
  <si>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</si>
  <si>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</si>
  <si>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</si>
  <si>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</si>
  <si>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</si>
  <si>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</si>
  <si>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</si>
  <si>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</si>
  <si>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</si>
  <si>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</si>
  <si>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</si>
  <si>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</si>
  <si>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</si>
  <si>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</si>
  <si>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</si>
  <si>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</si>
  <si>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</si>
  <si>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</si>
  <si>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</si>
  <si>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</si>
  <si>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</si>
  <si>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</si>
  <si>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</si>
  <si>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</si>
  <si>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</si>
  <si>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</si>
  <si>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</si>
  <si>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</si>
  <si>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</si>
  <si>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</si>
  <si>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</si>
  <si>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</si>
  <si>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</si>
  <si>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</si>
  <si>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</si>
  <si>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</si>
  <si>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</si>
  <si>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</si>
  <si>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</si>
  <si>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</si>
  <si>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</si>
  <si>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</si>
  <si>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</si>
  <si>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</si>
  <si>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</si>
  <si>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</si>
  <si>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</si>
  <si>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</si>
  <si>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</si>
  <si>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</si>
  <si>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</si>
  <si>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</si>
  <si>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</si>
  <si>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</si>
  <si>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</si>
  <si>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</si>
  <si>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</si>
  <si>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</si>
  <si>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</si>
  <si>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</si>
  <si>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</si>
  <si>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</si>
  <si>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</si>
  <si>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</si>
  <si>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</si>
  <si>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</si>
  <si>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</si>
  <si>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</si>
  <si>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</si>
  <si>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</si>
  <si>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</si>
  <si>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</si>
  <si>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</si>
  <si>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</si>
  <si>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</si>
  <si>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</si>
  <si>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</si>
  <si>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</si>
  <si>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</si>
  <si>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</si>
  <si>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</si>
  <si>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</si>
  <si>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</si>
  <si>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</si>
  <si>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</si>
  <si>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</si>
  <si>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</si>
  <si>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</si>
  <si>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</si>
  <si>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</si>
  <si>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</si>
  <si>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</si>
  <si>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</si>
  <si>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</si>
  <si>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</si>
  <si>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</si>
  <si>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</si>
  <si>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</si>
  <si>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</si>
  <si>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</si>
  <si>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</si>
  <si>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</si>
  <si>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</si>
  <si>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</si>
  <si>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</si>
  <si>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</si>
  <si>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</si>
  <si>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</si>
  <si>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</si>
  <si>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</si>
  <si>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</si>
  <si>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</si>
  <si>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</si>
  <si>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</si>
  <si>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</si>
  <si>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</si>
  <si>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</si>
  <si>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</si>
  <si>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</si>
  <si>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</si>
  <si>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</si>
  <si>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</si>
  <si>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</si>
  <si>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</si>
  <si>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</si>
  <si>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</si>
  <si>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</si>
  <si>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</si>
  <si>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</si>
  <si>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</si>
  <si>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</si>
  <si>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</si>
  <si>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</si>
  <si>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</si>
  <si>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</si>
  <si>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</si>
  <si>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</si>
  <si>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</si>
  <si>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</si>
  <si>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</si>
  <si>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</si>
  <si>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</si>
  <si>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</si>
  <si>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</si>
  <si>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</si>
  <si>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</si>
  <si>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</si>
  <si>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</si>
  <si>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</si>
  <si>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</si>
  <si>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</si>
  <si>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</si>
  <si>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</si>
  <si>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</si>
  <si>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</si>
  <si>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</si>
  <si>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</si>
  <si>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</si>
  <si>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</si>
  <si>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</si>
  <si>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</si>
  <si>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</si>
  <si>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</si>
  <si>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</si>
  <si>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</si>
  <si>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</si>
  <si>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</si>
  <si>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</si>
  <si>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</si>
  <si>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</si>
  <si>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</si>
  <si>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</si>
  <si>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</si>
  <si>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</si>
  <si>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</si>
  <si>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</si>
  <si>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</si>
  <si>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</si>
  <si>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</si>
  <si>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</si>
  <si>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</si>
  <si>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</si>
  <si>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</si>
  <si>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</si>
  <si>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</si>
  <si>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</si>
  <si>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</si>
  <si>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</si>
  <si>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</si>
  <si>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</si>
  <si>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</si>
  <si>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</si>
  <si>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</si>
  <si>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</si>
  <si>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</si>
  <si>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</si>
  <si>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</si>
  <si>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</si>
  <si>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</si>
  <si>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</si>
  <si>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</si>
  <si>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</si>
  <si>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</si>
  <si>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</si>
  <si>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</si>
  <si>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</si>
  <si>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</si>
  <si>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</si>
  <si>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</si>
  <si>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</si>
  <si>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</si>
  <si>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</si>
  <si>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</si>
  <si>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</si>
  <si>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</si>
  <si>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</si>
  <si>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</si>
  <si>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</si>
  <si>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</si>
  <si>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</si>
  <si>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</si>
  <si>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</si>
  <si>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</si>
  <si>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</si>
  <si>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</si>
  <si>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</si>
  <si>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</si>
  <si>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</si>
  <si>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</si>
  <si>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</si>
  <si>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</si>
  <si>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</si>
  <si>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</si>
  <si>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</si>
  <si>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</si>
  <si>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</si>
  <si>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</si>
  <si>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</si>
  <si>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</si>
  <si>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</si>
  <si>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</si>
  <si>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</si>
  <si>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</si>
  <si>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</si>
  <si>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</si>
  <si>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</si>
  <si>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</si>
  <si>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</si>
  <si>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</si>
  <si>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</si>
  <si>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</si>
  <si>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</si>
  <si>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</si>
  <si>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</si>
  <si>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</si>
  <si>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</si>
  <si>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</si>
  <si>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</si>
  <si>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</si>
  <si>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</si>
  <si>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</si>
  <si>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</si>
  <si>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</si>
  <si>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</si>
  <si>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</si>
  <si>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</si>
  <si>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</si>
  <si>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</si>
  <si>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</si>
  <si>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</si>
  <si>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</si>
  <si>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</si>
  <si>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</si>
  <si>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</si>
  <si>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</si>
  <si>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</si>
  <si>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</si>
  <si>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</si>
  <si>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</si>
  <si>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</si>
  <si>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</si>
  <si>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</si>
  <si>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</si>
  <si>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</si>
  <si>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</si>
  <si>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</si>
  <si>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</si>
  <si>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</si>
  <si>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</si>
  <si>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</si>
  <si>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</si>
  <si>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</si>
  <si>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</si>
  <si>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</si>
  <si>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</si>
  <si>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</si>
  <si>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</si>
  <si>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</si>
  <si>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</si>
  <si>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</si>
  <si>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</si>
  <si>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</si>
  <si>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</si>
  <si>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</si>
  <si>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</si>
  <si>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</si>
  <si>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</si>
  <si>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</si>
  <si>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</si>
  <si>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</si>
  <si>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</si>
  <si>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</si>
  <si>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</si>
  <si>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</si>
  <si>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</si>
  <si>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</si>
  <si>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</si>
  <si>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</si>
  <si>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</si>
  <si>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</si>
  <si>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</si>
  <si>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</si>
  <si>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</si>
  <si>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</si>
  <si>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</si>
  <si>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</si>
  <si>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</si>
  <si>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</si>
  <si>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</si>
  <si>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</si>
  <si>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</si>
  <si>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</si>
  <si>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</si>
  <si>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</si>
  <si>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</si>
  <si>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</si>
  <si>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</si>
  <si>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</si>
  <si>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</si>
  <si>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</si>
  <si>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</si>
  <si>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</si>
  <si>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</si>
  <si>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</si>
  <si>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</si>
  <si>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</si>
  <si>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</si>
  <si>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</si>
  <si>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</si>
  <si>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</si>
  <si>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</si>
  <si>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</si>
  <si>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</si>
  <si>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</si>
  <si>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</si>
  <si>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</si>
  <si>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</si>
  <si>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</si>
  <si>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</si>
  <si>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</si>
  <si>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</si>
  <si>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</si>
  <si>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</si>
  <si>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</si>
  <si>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</si>
  <si>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</si>
  <si>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</si>
  <si>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</si>
  <si>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</si>
  <si>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</si>
  <si>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</si>
  <si>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</si>
  <si>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</si>
  <si>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</si>
  <si>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</si>
  <si>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</si>
  <si>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</si>
  <si>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</si>
  <si>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</si>
  <si>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</si>
  <si>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</si>
  <si>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</si>
  <si>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</si>
  <si>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</si>
  <si>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</si>
  <si>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</si>
  <si>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</si>
  <si>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</si>
  <si>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</si>
  <si>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</si>
  <si>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</si>
  <si>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</si>
  <si>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</si>
  <si>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</si>
  <si>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</si>
  <si>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</si>
  <si>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</si>
  <si>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</si>
  <si>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</si>
  <si>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</si>
  <si>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</si>
  <si>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</si>
  <si>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</si>
  <si>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</si>
  <si>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</si>
  <si>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</si>
  <si>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</si>
  <si>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</si>
  <si>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</si>
  <si>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</si>
  <si>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</si>
  <si>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</si>
  <si>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</si>
  <si>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</si>
  <si>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</si>
  <si>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</si>
  <si>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</si>
  <si>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</si>
  <si>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</si>
  <si>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</si>
  <si>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</si>
  <si>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</si>
  <si>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</si>
  <si>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</si>
  <si>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</si>
  <si>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</si>
  <si>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</si>
  <si>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</si>
  <si>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</si>
  <si>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</si>
  <si>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</si>
  <si>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</si>
  <si>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</si>
  <si>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</si>
  <si>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</si>
  <si>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</si>
  <si>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</si>
  <si>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</si>
  <si>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</si>
  <si>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</si>
  <si>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</si>
  <si>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</si>
  <si>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</si>
  <si>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</si>
  <si>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</si>
  <si>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</si>
  <si>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</si>
  <si>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</si>
  <si>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</si>
  <si>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</si>
  <si>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</si>
  <si>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</si>
  <si>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</si>
  <si>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</si>
  <si>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</si>
  <si>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</si>
  <si>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</si>
  <si>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</si>
  <si>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</si>
  <si>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</si>
  <si>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</si>
  <si>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</si>
  <si>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</si>
  <si>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</si>
  <si>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</si>
  <si>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</si>
  <si>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</si>
  <si>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</si>
  <si>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</si>
  <si>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</si>
  <si>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</si>
  <si>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</si>
  <si>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</si>
  <si>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</si>
  <si>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</si>
  <si>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</si>
  <si>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</si>
  <si>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</si>
  <si>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</si>
  <si>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</si>
  <si>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</si>
  <si>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</si>
  <si>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</si>
  <si>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</si>
  <si>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</si>
  <si>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</si>
  <si>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</si>
  <si>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</si>
  <si>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</si>
  <si>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</si>
  <si>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</si>
  <si>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</si>
  <si>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</si>
  <si>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</si>
  <si>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</si>
  <si>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</si>
  <si>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</si>
  <si>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</si>
  <si>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</si>
  <si>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</si>
  <si>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</si>
  <si>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</si>
  <si>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</si>
  <si>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</si>
  <si>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</si>
  <si>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</si>
  <si>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</si>
  <si>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</si>
  <si>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</si>
  <si>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</si>
  <si>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</si>
  <si>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</si>
  <si>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</si>
  <si>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</si>
  <si>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</si>
  <si>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</si>
  <si>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</si>
  <si>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</si>
  <si>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</si>
  <si>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</si>
  <si>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</si>
  <si>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</si>
  <si>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</si>
  <si>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</si>
  <si>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</si>
  <si>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</si>
  <si>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</si>
  <si>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</si>
  <si>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</si>
  <si>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</si>
  <si>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</si>
  <si>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</si>
  <si>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</si>
  <si>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</si>
  <si>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</si>
  <si>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</si>
  <si>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</si>
  <si>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</si>
  <si>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</si>
  <si>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</si>
  <si>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</si>
  <si>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</si>
  <si>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</si>
  <si>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</si>
  <si>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</si>
  <si>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</si>
  <si>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</si>
  <si>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</si>
  <si>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</si>
  <si>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</si>
  <si>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</si>
  <si>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</si>
  <si>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</si>
  <si>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</si>
  <si>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</si>
  <si>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</si>
  <si>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</si>
  <si>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</si>
  <si>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</si>
  <si>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</si>
  <si>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</si>
  <si>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</si>
  <si>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</si>
  <si>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</si>
  <si>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</si>
  <si>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</si>
  <si>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</si>
  <si>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</si>
  <si>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</si>
  <si>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</si>
  <si>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</si>
  <si>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</si>
  <si>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</si>
  <si>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</si>
  <si>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</si>
  <si>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</si>
  <si>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</si>
  <si>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</si>
  <si>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</si>
  <si>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</si>
  <si>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</si>
  <si>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</si>
  <si>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</si>
  <si>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</si>
  <si>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</si>
  <si>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</si>
  <si>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</si>
  <si>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</si>
  <si>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</si>
  <si>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</si>
  <si>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</si>
  <si>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</si>
  <si>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</si>
  <si>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</si>
  <si>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</si>
  <si>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</si>
  <si>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</si>
  <si>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</si>
  <si>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</si>
  <si>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</si>
  <si>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</si>
  <si>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</si>
  <si>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</si>
  <si>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</si>
  <si>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</si>
  <si>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</si>
  <si>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</si>
  <si>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</si>
  <si>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</si>
  <si>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</si>
  <si>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</si>
  <si>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</si>
  <si>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</si>
  <si>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</si>
  <si>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</si>
  <si>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</si>
  <si>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</si>
  <si>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</si>
  <si>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</si>
  <si>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</si>
  <si>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</si>
  <si>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</si>
  <si>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</si>
  <si>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</si>
  <si>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</si>
  <si>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</si>
  <si>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</si>
  <si>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</si>
  <si>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</si>
  <si>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</si>
  <si>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</si>
  <si>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</si>
  <si>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</si>
  <si>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</si>
  <si>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</si>
  <si>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</si>
  <si>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</si>
  <si>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</si>
  <si>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</si>
  <si>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</si>
  <si>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</si>
  <si>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</si>
  <si>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</si>
  <si>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</si>
  <si>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</si>
  <si>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</si>
  <si>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</si>
  <si>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</si>
  <si>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</si>
  <si>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</si>
  <si>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</si>
  <si>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</si>
  <si>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</si>
  <si>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</si>
  <si>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</si>
  <si>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</si>
  <si>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</si>
  <si>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</si>
  <si>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</si>
  <si>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</si>
  <si>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</si>
  <si>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</si>
  <si>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</si>
  <si>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</si>
  <si>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</si>
  <si>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</si>
  <si>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</si>
  <si>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</si>
  <si>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</si>
  <si>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</si>
  <si>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</si>
  <si>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</si>
  <si>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</si>
  <si>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</si>
  <si>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</si>
  <si>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</si>
  <si>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</si>
  <si>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</si>
  <si>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</si>
  <si>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</si>
  <si>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</si>
  <si>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</si>
  <si>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</si>
  <si>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</si>
  <si>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</si>
  <si>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</si>
  <si>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</si>
  <si>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</si>
  <si>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</si>
  <si>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</si>
  <si>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</si>
  <si>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</si>
  <si>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</si>
  <si>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</si>
  <si>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</si>
  <si>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</si>
  <si>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</si>
  <si>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</si>
  <si>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</si>
  <si>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</si>
  <si>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</si>
  <si>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</si>
  <si>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</si>
  <si>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</si>
  <si>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</si>
  <si>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</si>
  <si>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</si>
  <si>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</si>
  <si>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</si>
  <si>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</si>
  <si>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</si>
  <si>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</si>
  <si>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</si>
  <si>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</si>
  <si>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</si>
  <si>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</si>
  <si>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</si>
  <si>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</si>
  <si>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</si>
  <si>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</si>
  <si>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</si>
  <si>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</si>
  <si>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</si>
  <si>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</si>
  <si>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</si>
  <si>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</si>
  <si>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</si>
  <si>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</si>
  <si>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</si>
  <si>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</si>
  <si>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</si>
  <si>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</si>
  <si>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</si>
  <si>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</si>
  <si>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</si>
  <si>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</si>
  <si>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</si>
  <si>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</si>
  <si>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</si>
  <si>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</si>
  <si>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</si>
  <si>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</si>
  <si>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</si>
  <si>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</si>
  <si>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</si>
  <si>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</si>
  <si>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</si>
  <si>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</si>
  <si>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</si>
  <si>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</si>
  <si>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</si>
  <si>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</si>
  <si>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</si>
  <si>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</si>
  <si>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</si>
  <si>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</si>
  <si>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</si>
  <si>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</si>
  <si>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</si>
  <si>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</si>
  <si>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</si>
  <si>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</si>
  <si>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</si>
  <si>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</si>
  <si>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</si>
  <si>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</si>
  <si>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</si>
  <si>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</si>
  <si>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</si>
  <si>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</si>
  <si>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</si>
  <si>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</si>
  <si>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</si>
  <si>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</si>
  <si>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</si>
  <si>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</si>
  <si>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</si>
  <si>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</si>
  <si>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</si>
  <si>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</si>
  <si>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</si>
  <si>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</si>
  <si>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</si>
  <si>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</si>
  <si>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</si>
  <si>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</si>
  <si>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</si>
  <si>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</si>
  <si>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</si>
  <si>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</si>
  <si>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</si>
  <si>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</si>
  <si>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</si>
  <si>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</si>
  <si>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</si>
  <si>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</si>
  <si>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</si>
  <si>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</si>
  <si>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</si>
  <si>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</si>
  <si>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</si>
  <si>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</si>
  <si>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</si>
  <si>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</si>
  <si>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</si>
  <si>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</si>
  <si>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</si>
  <si>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</si>
  <si>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</si>
  <si>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</si>
  <si>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</si>
  <si>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</si>
  <si>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</si>
  <si>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</si>
  <si>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</si>
  <si>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</si>
  <si>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</si>
  <si>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</si>
  <si>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</si>
  <si>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</si>
  <si>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</si>
  <si>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</si>
  <si>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</si>
  <si>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</si>
  <si>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</si>
  <si>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</si>
  <si>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</si>
  <si>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</si>
  <si>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</si>
  <si>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</si>
  <si>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</si>
  <si>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</si>
  <si>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</si>
  <si>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</si>
  <si>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</si>
  <si>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</si>
  <si>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</si>
  <si>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</si>
  <si>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</si>
  <si>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</si>
  <si>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</si>
  <si>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</si>
  <si>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</si>
  <si>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</si>
  <si>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</si>
  <si>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</si>
  <si>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</si>
  <si>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</si>
  <si>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</si>
  <si>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</si>
  <si>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</si>
  <si>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</si>
  <si>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</si>
  <si>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</si>
  <si>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</si>
  <si>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</si>
  <si>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</si>
  <si>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</si>
  <si>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</si>
  <si>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</si>
  <si>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</si>
  <si>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</si>
  <si>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</si>
  <si>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</si>
  <si>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</si>
  <si>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</si>
  <si>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</si>
  <si>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</si>
  <si>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</si>
  <si>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</si>
  <si>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</si>
  <si>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</si>
  <si>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</si>
  <si>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</si>
  <si>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</si>
  <si>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</si>
  <si>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</si>
  <si>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</si>
  <si>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</si>
  <si>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</si>
  <si>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</si>
  <si>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</si>
  <si>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</si>
  <si>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</si>
  <si>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</si>
  <si>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</si>
  <si>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</si>
  <si>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</si>
  <si>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</si>
  <si>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</si>
  <si>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</si>
  <si>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</si>
  <si>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</si>
  <si>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</si>
  <si>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</si>
  <si>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</si>
  <si>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</si>
  <si>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</si>
  <si>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</si>
  <si>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</si>
  <si>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</si>
  <si>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</si>
  <si>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</si>
  <si>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</si>
  <si>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</si>
  <si>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</si>
  <si>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</si>
  <si>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</si>
  <si>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</si>
  <si>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</si>
  <si>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</si>
  <si>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</si>
  <si>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</si>
  <si>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</si>
  <si>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</si>
  <si>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</si>
  <si>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</si>
  <si>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</si>
  <si>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</si>
  <si>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</si>
  <si>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</si>
  <si>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</si>
  <si>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</si>
  <si>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</si>
  <si>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</si>
  <si>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</si>
  <si>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</si>
  <si>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</si>
  <si>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</si>
  <si>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</si>
  <si>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</si>
  <si>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</si>
  <si>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</si>
  <si>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</si>
  <si>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</si>
  <si>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</si>
  <si>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</si>
  <si>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</si>
  <si>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</si>
  <si>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</si>
  <si>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</si>
  <si>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</si>
  <si>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</si>
  <si>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</si>
  <si>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</si>
  <si>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</si>
  <si>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</si>
  <si>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</si>
  <si>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</si>
  <si>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</si>
  <si>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</si>
  <si>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</si>
  <si>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</si>
  <si>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</si>
  <si>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</si>
  <si>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</si>
  <si>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</si>
  <si>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</si>
  <si>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</si>
  <si>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</si>
  <si>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</si>
  <si>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</si>
  <si>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</si>
  <si>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</si>
  <si>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</si>
  <si>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</si>
  <si>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</si>
  <si>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</si>
  <si>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</si>
  <si>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</si>
  <si>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</si>
  <si>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</si>
  <si>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</si>
  <si>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</si>
  <si>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</si>
  <si>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</si>
  <si>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</si>
  <si>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</si>
  <si>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</si>
  <si>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</si>
  <si>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</si>
  <si>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</si>
  <si>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</si>
  <si>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</si>
  <si>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</si>
  <si>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</si>
  <si>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</si>
  <si>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</si>
  <si>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</si>
  <si>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</si>
  <si>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</si>
  <si>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</si>
  <si>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</si>
  <si>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</si>
  <si>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</si>
  <si>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</si>
  <si>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</si>
  <si>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</si>
  <si>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</si>
  <si>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</si>
  <si>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</si>
  <si>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</si>
  <si>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</si>
  <si>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</si>
  <si>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</si>
  <si>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</si>
  <si>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</si>
  <si>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</si>
  <si>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</si>
  <si>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</si>
  <si>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</si>
  <si>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</si>
  <si>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</si>
  <si>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</si>
  <si>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</si>
  <si>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</si>
  <si>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</si>
  <si>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</si>
  <si>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</si>
  <si>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</si>
  <si>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</si>
  <si>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</si>
  <si>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</si>
  <si>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</si>
  <si>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</si>
  <si>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</si>
  <si>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</si>
  <si>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</si>
  <si>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</si>
  <si>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</si>
  <si>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</si>
  <si>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</si>
  <si>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</si>
  <si>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</si>
  <si>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</si>
  <si>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</si>
  <si>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</si>
  <si>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</si>
  <si>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</si>
  <si>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</si>
  <si>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</si>
  <si>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</si>
  <si>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</si>
  <si>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</si>
  <si>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</si>
  <si>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</si>
  <si>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</si>
  <si>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</si>
  <si>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</si>
  <si>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</si>
  <si>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</si>
  <si>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</si>
  <si>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</si>
  <si>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</si>
  <si>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</si>
  <si>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</si>
  <si>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</si>
  <si>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</si>
  <si>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</si>
  <si>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</si>
  <si>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</si>
  <si>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</si>
  <si>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</si>
  <si>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</si>
  <si>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</si>
  <si>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</si>
  <si>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</si>
  <si>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</si>
  <si>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</si>
  <si>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</si>
  <si>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</si>
  <si>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</si>
  <si>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</si>
  <si>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</si>
  <si>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</si>
  <si>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</si>
  <si>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</si>
  <si>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</si>
  <si>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</si>
  <si>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</si>
  <si>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</si>
  <si>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</si>
  <si>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</si>
  <si>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</si>
  <si>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</si>
  <si>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</si>
  <si>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</si>
  <si>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</si>
  <si>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</si>
  <si>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</si>
  <si>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</si>
  <si>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</si>
  <si>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</si>
  <si>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</si>
  <si>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</si>
  <si>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</si>
  <si>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</si>
  <si>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</si>
  <si>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</si>
  <si>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</si>
  <si>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</si>
  <si>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</si>
  <si>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</si>
  <si>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</si>
  <si>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</si>
  <si>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</si>
  <si>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</si>
  <si>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</si>
  <si>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</si>
  <si>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</si>
  <si>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</si>
  <si>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</si>
  <si>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</si>
  <si>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</si>
  <si>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</si>
  <si>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</si>
  <si>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</si>
  <si>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</si>
  <si>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</si>
  <si>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</si>
  <si>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</si>
  <si>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</si>
  <si>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</si>
  <si>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</si>
  <si>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</si>
  <si>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</si>
  <si>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</si>
  <si>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</si>
  <si>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</si>
  <si>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</si>
  <si>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</si>
  <si>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</si>
  <si>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</si>
  <si>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</si>
  <si>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</si>
  <si>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</si>
  <si>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</si>
  <si>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</si>
  <si>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</si>
  <si>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</si>
  <si>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</si>
  <si>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</si>
  <si>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</si>
  <si>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</si>
  <si>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</si>
  <si>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</si>
  <si>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</si>
  <si>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</si>
  <si>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</si>
  <si>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</si>
  <si>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</si>
  <si>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</si>
  <si>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</si>
  <si>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</si>
  <si>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</si>
  <si>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</si>
  <si>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</si>
  <si>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</si>
  <si>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</si>
  <si>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</si>
  <si>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</si>
  <si>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</si>
  <si>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</si>
  <si>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</si>
  <si>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</si>
  <si>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</si>
  <si>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</si>
  <si>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</si>
  <si>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</si>
  <si>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</si>
  <si>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</si>
  <si>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</si>
  <si>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</si>
  <si>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</si>
  <si>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</si>
  <si>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</si>
  <si>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</si>
  <si>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</si>
  <si>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</si>
  <si>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</si>
  <si>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</si>
  <si>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</si>
  <si>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</si>
  <si>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</si>
  <si>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</si>
  <si>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</si>
  <si>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</si>
  <si>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</si>
  <si>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</si>
  <si>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</si>
  <si>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</si>
  <si>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</si>
  <si>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</si>
  <si>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</si>
  <si>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</si>
  <si>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</si>
  <si>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</si>
  <si>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</si>
  <si>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</si>
  <si>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</si>
  <si>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</si>
  <si>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</si>
  <si>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</si>
  <si>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</si>
  <si>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</si>
  <si>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</si>
  <si>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</si>
  <si>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</si>
  <si>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</si>
  <si>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</si>
  <si>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</si>
  <si>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</si>
  <si>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</si>
  <si>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</si>
  <si>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</si>
  <si>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</si>
  <si>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</si>
  <si>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</si>
  <si>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</si>
  <si>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</si>
  <si>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</si>
  <si>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</si>
  <si>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</si>
  <si>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</si>
  <si>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</si>
  <si>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</si>
  <si>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</si>
  <si>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</si>
  <si>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</si>
  <si>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</si>
  <si>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</si>
  <si>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</si>
  <si>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</si>
  <si>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</si>
  <si>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</si>
  <si>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</si>
  <si>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</si>
  <si>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</si>
  <si>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</si>
  <si>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</si>
  <si>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</si>
  <si>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</si>
  <si>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</si>
  <si>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</si>
  <si>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</si>
  <si>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</si>
  <si>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</si>
  <si>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</si>
  <si>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</si>
  <si>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</si>
  <si>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</si>
  <si>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</si>
  <si>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</si>
  <si>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</si>
  <si>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</si>
  <si>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</si>
  <si>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</si>
  <si>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</si>
  <si>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</si>
  <si>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</si>
  <si>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</si>
  <si>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</si>
  <si>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</si>
  <si>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</si>
  <si>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</si>
  <si>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</si>
  <si>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</si>
  <si>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</si>
  <si>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</si>
  <si>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</si>
  <si>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</si>
  <si>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</si>
  <si>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</si>
  <si>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</si>
  <si>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</si>
  <si>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</si>
  <si>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</si>
  <si>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</si>
  <si>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</si>
  <si>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</si>
  <si>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</si>
  <si>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</si>
  <si>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</si>
  <si>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</si>
  <si>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</si>
  <si>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</si>
  <si>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</si>
  <si>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</si>
  <si>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</si>
  <si>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</si>
  <si>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</si>
  <si>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</si>
  <si>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</si>
  <si>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</si>
  <si>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</si>
  <si>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</si>
  <si>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</si>
  <si>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</si>
  <si>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</si>
  <si>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</si>
  <si>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</si>
  <si>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</si>
  <si>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</si>
  <si>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</si>
  <si>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</si>
  <si>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</si>
  <si>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</si>
  <si>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</si>
  <si>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</si>
  <si>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</si>
  <si>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</si>
  <si>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</si>
  <si>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</si>
  <si>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</si>
  <si>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</si>
  <si>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</si>
  <si>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</si>
  <si>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</si>
  <si>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</si>
  <si>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</si>
  <si>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</si>
  <si>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</si>
  <si>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</si>
  <si>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</si>
  <si>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</si>
  <si>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</si>
  <si>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</si>
  <si>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</si>
  <si>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</si>
  <si>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</si>
  <si>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</si>
  <si>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</si>
  <si>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</si>
  <si>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</si>
  <si>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</si>
  <si>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</si>
  <si>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</si>
  <si>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</si>
  <si>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</si>
  <si>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</si>
  <si>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</si>
  <si>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</si>
  <si>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</si>
  <si>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</si>
  <si>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</si>
  <si>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</si>
  <si>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</si>
  <si>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</si>
  <si>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</si>
  <si>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</si>
  <si>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</si>
  <si>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</si>
  <si>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</si>
  <si>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</si>
  <si>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</si>
  <si>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</si>
  <si>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</si>
  <si>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</si>
  <si>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</si>
  <si>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</si>
  <si>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</si>
  <si>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</si>
  <si>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</si>
  <si>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</si>
  <si>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</si>
  <si>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</si>
  <si>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</si>
  <si>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</si>
  <si>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</si>
  <si>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</si>
  <si>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</si>
  <si>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</si>
  <si>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</si>
  <si>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</si>
  <si>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</si>
  <si>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</si>
  <si>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</si>
  <si>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</si>
  <si>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</si>
  <si>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</si>
  <si>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</si>
  <si>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</si>
  <si>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</si>
  <si>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</si>
  <si>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</si>
  <si>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</si>
  <si>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</si>
  <si>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</si>
  <si>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</si>
  <si>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</si>
  <si>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</si>
  <si>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</si>
  <si>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</si>
  <si>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</si>
  <si>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</si>
  <si>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</si>
  <si>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</si>
  <si>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</si>
  <si>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</si>
  <si>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</si>
  <si>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</si>
  <si>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</si>
  <si>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</si>
  <si>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</si>
  <si>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</si>
  <si>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</si>
  <si>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</si>
  <si>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</si>
  <si>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</si>
  <si>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</si>
  <si>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</si>
  <si>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</si>
  <si>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</si>
  <si>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</si>
  <si>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</si>
  <si>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</si>
  <si>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</si>
  <si>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</si>
  <si>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</si>
  <si>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</si>
  <si>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</si>
  <si>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</si>
  <si>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</si>
  <si>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</si>
  <si>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</si>
  <si>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</si>
  <si>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</si>
  <si>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</si>
  <si>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</si>
  <si>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</si>
  <si>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</si>
  <si>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</si>
  <si>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</si>
  <si>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</si>
  <si>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</si>
  <si>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</si>
  <si>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</si>
  <si>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</si>
  <si>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</si>
  <si>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</si>
  <si>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</si>
  <si>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</si>
  <si>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</si>
  <si>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</si>
  <si>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</si>
  <si>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</si>
  <si>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</si>
  <si>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</si>
  <si>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</si>
  <si>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</si>
  <si>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</si>
  <si>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</si>
  <si>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</si>
  <si>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</si>
  <si>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</si>
  <si>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</si>
  <si>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</si>
  <si>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</si>
  <si>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</si>
  <si>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</si>
  <si>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</si>
  <si>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</si>
  <si>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</si>
  <si>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</si>
  <si>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</si>
  <si>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</si>
  <si>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</si>
  <si>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</si>
  <si>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</si>
  <si>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</si>
  <si>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</si>
  <si>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</si>
  <si>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</si>
  <si>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</si>
  <si>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</si>
  <si>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</si>
  <si>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</si>
  <si>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</si>
  <si>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</si>
  <si>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</si>
  <si>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</si>
  <si>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</si>
  <si>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</si>
  <si>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</si>
  <si>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</si>
  <si>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</si>
  <si>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</si>
  <si>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</si>
  <si>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</si>
  <si>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</si>
  <si>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</si>
  <si>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</si>
  <si>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</si>
  <si>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</si>
  <si>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</si>
  <si>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</si>
  <si>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</si>
  <si>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</si>
  <si>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</si>
  <si>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</si>
  <si>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</si>
  <si>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</si>
  <si>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</si>
  <si>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</si>
  <si>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</si>
  <si>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</si>
  <si>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</si>
  <si>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</si>
  <si>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</si>
  <si>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</si>
  <si>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</si>
  <si>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</si>
  <si>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</si>
  <si>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</si>
  <si>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</si>
  <si>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</si>
  <si>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</si>
  <si>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</si>
  <si>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</si>
  <si>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</si>
  <si>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</si>
  <si>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</si>
  <si>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</si>
  <si>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</si>
  <si>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</si>
  <si>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</si>
  <si>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</si>
  <si>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</si>
  <si>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</si>
  <si>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</si>
  <si>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</si>
  <si>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</si>
  <si>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</si>
  <si>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</si>
  <si>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</si>
  <si>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</si>
  <si>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</si>
  <si>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</si>
  <si>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</si>
  <si>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</si>
  <si>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</si>
  <si>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</si>
  <si>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</si>
  <si>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</si>
  <si>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</si>
  <si>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</si>
  <si>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</si>
  <si>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</si>
  <si>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</si>
  <si>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</si>
  <si>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</si>
  <si>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</si>
  <si>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</si>
  <si>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</si>
  <si>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</si>
  <si>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</si>
  <si>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</si>
  <si>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</si>
  <si>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</si>
  <si>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</si>
  <si>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</si>
  <si>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</si>
  <si>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</si>
  <si>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</si>
  <si>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</si>
  <si>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</si>
  <si>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</si>
  <si>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</si>
  <si>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</si>
  <si>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</si>
  <si>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</si>
  <si>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</si>
  <si>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</si>
  <si>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</si>
  <si>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</si>
  <si>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</si>
  <si>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</si>
  <si>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</si>
  <si>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</si>
  <si>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</si>
  <si>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</si>
  <si>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</si>
  <si>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</si>
  <si>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</si>
  <si>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</si>
  <si>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</si>
  <si>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</si>
  <si>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</si>
  <si>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</si>
  <si>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</si>
  <si>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</si>
  <si>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</si>
  <si>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</si>
  <si>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</si>
  <si>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</si>
  <si>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</si>
  <si>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</si>
  <si>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</si>
  <si>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</si>
  <si>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</si>
  <si>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</si>
  <si>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</si>
  <si>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</si>
  <si>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</si>
  <si>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</si>
  <si>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</si>
  <si>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</si>
  <si>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</si>
  <si>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</si>
  <si>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</si>
  <si>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</si>
  <si>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</si>
  <si>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</si>
  <si>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</si>
  <si>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</si>
  <si>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</si>
  <si>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</si>
  <si>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</si>
  <si>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</si>
  <si>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</si>
  <si>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</si>
  <si>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</si>
  <si>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</si>
  <si>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</si>
  <si>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</si>
  <si>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</si>
  <si>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</si>
  <si>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</si>
  <si>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</si>
  <si>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</si>
  <si>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</si>
  <si>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</si>
  <si>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</si>
  <si>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</si>
  <si>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</si>
  <si>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</si>
  <si>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</si>
  <si>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</si>
  <si>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</si>
  <si>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</si>
  <si>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</si>
  <si>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</si>
  <si>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</si>
  <si>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</si>
  <si>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</si>
  <si>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</si>
  <si>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</si>
  <si>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</si>
  <si>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</si>
  <si>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</si>
  <si>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</si>
  <si>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</si>
  <si>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</si>
  <si>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</si>
  <si>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</si>
  <si>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</si>
  <si>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</si>
  <si>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</si>
  <si>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</si>
  <si>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</si>
  <si>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</si>
  <si>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</si>
  <si>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</si>
  <si>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</si>
  <si>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</si>
  <si>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</si>
  <si>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</si>
  <si>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</si>
  <si>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</si>
  <si>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</si>
  <si>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</si>
  <si>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</si>
  <si>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</si>
  <si>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</si>
  <si>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</si>
  <si>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</si>
  <si>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</si>
  <si>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</si>
  <si>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</si>
  <si>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</si>
  <si>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</si>
  <si>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</si>
  <si>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</si>
  <si>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</si>
  <si>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</si>
  <si>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</si>
  <si>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</si>
  <si>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</si>
  <si>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</si>
  <si>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</si>
  <si>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</si>
  <si>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</si>
  <si>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</si>
  <si>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</si>
  <si>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</si>
  <si>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</si>
  <si>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</si>
  <si>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</si>
  <si>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</si>
  <si>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</si>
  <si>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</si>
  <si>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</si>
  <si>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</si>
  <si>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</si>
  <si>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</si>
  <si>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</si>
  <si>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</si>
  <si>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</si>
  <si>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</si>
  <si>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</si>
  <si>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</si>
  <si>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</si>
  <si>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</si>
  <si>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</si>
  <si>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</si>
  <si>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</si>
  <si>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</si>
  <si>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</si>
  <si>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</si>
  <si>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</si>
  <si>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</si>
  <si>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</si>
  <si>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</si>
  <si>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</si>
  <si>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</si>
  <si>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</si>
  <si>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</si>
  <si>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</si>
  <si>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</si>
  <si>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</si>
  <si>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</si>
  <si>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</si>
  <si>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</si>
  <si>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</si>
  <si>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</si>
  <si>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</si>
  <si>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</si>
  <si>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</si>
  <si>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</si>
  <si>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</si>
  <si>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</si>
  <si>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</si>
  <si>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</si>
  <si>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</si>
  <si>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</si>
  <si>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</si>
  <si>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</si>
  <si>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</si>
  <si>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</si>
  <si>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</si>
  <si>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</si>
  <si>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</si>
  <si>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</si>
  <si>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</si>
  <si>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</si>
  <si>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</si>
  <si>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</si>
  <si>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</si>
  <si>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</si>
  <si>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</si>
  <si>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</si>
  <si>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</si>
  <si>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</si>
  <si>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</si>
  <si>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</si>
  <si>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</si>
  <si>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</si>
  <si>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</si>
  <si>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</si>
  <si>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</si>
  <si>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</si>
  <si>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</si>
  <si>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</si>
  <si>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</si>
  <si>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</si>
  <si>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</si>
  <si>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</si>
  <si>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</si>
  <si>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</si>
  <si>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</si>
  <si>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</si>
  <si>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</si>
  <si>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</si>
  <si>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</si>
  <si>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</si>
  <si>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</si>
  <si>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</si>
  <si>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</si>
  <si>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</si>
  <si>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</si>
  <si>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</si>
  <si>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</si>
  <si>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</si>
  <si>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</si>
  <si>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</si>
  <si>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</si>
  <si>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</si>
  <si>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</si>
  <si>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</si>
  <si>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</si>
  <si>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</si>
  <si>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</si>
  <si>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</si>
  <si>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</si>
  <si>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</si>
  <si>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</si>
  <si>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</si>
  <si>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</si>
  <si>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</si>
  <si>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</si>
  <si>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</si>
  <si>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</si>
  <si>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</si>
  <si>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</si>
  <si>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</si>
  <si>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</si>
  <si>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</si>
  <si>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</si>
  <si>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</si>
  <si>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</si>
  <si>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</si>
  <si>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</si>
  <si>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</si>
  <si>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</si>
  <si>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</si>
  <si>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</si>
  <si>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</si>
  <si>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</si>
  <si>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</si>
  <si>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</si>
  <si>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</si>
  <si>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</si>
  <si>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</si>
  <si>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</si>
  <si>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</si>
  <si>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</si>
  <si>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</si>
  <si>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</si>
  <si>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</si>
  <si>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</si>
  <si>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</si>
  <si>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</si>
  <si>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</si>
  <si>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</si>
  <si>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</si>
  <si>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</si>
  <si>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</si>
  <si>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</si>
  <si>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</si>
  <si>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</si>
  <si>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</si>
  <si>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</si>
  <si>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</si>
  <si>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</si>
  <si>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</si>
  <si>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</si>
  <si>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</si>
  <si>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</si>
  <si>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</si>
  <si>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</si>
  <si>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</si>
  <si>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</si>
  <si>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</si>
  <si>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</si>
  <si>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</si>
  <si>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</si>
  <si>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</si>
  <si>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</si>
  <si>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</si>
  <si>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</si>
  <si>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</si>
  <si>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</si>
  <si>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</si>
  <si>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</si>
  <si>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</si>
  <si>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</si>
  <si>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</si>
  <si>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</si>
  <si>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</si>
  <si>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</si>
  <si>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</si>
  <si>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</si>
  <si>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</si>
  <si>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</si>
  <si>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</si>
  <si>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</si>
  <si>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</si>
  <si>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</si>
  <si>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</si>
  <si>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</si>
  <si>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</si>
  <si>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</si>
  <si>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</si>
  <si>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</si>
  <si>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</si>
  <si>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</si>
  <si>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</si>
  <si>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</si>
  <si>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</si>
  <si>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</si>
  <si>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</si>
  <si>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</si>
  <si>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</si>
  <si>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</si>
  <si>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</si>
  <si>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</si>
  <si>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</si>
  <si>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</si>
  <si>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</si>
  <si>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</si>
  <si>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</si>
  <si>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</si>
  <si>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</si>
  <si>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</si>
  <si>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</si>
  <si>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</si>
  <si>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</si>
  <si>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</si>
  <si>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</si>
  <si>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</si>
  <si>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</si>
  <si>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</si>
  <si>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</si>
  <si>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</si>
  <si>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</si>
  <si>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</si>
  <si>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</si>
  <si>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</si>
  <si>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</si>
  <si>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</si>
  <si>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</si>
  <si>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</si>
  <si>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</si>
  <si>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</si>
  <si>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</si>
  <si>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</si>
  <si>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</si>
  <si>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</si>
  <si>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</si>
  <si>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</si>
  <si>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</si>
  <si>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</si>
  <si>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</si>
  <si>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</si>
  <si>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</si>
  <si>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</si>
  <si>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</si>
  <si>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</si>
  <si>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</si>
  <si>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</si>
  <si>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</si>
  <si>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</si>
  <si>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</si>
  <si>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</si>
  <si>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</si>
  <si>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</si>
  <si>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</si>
  <si>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</si>
  <si>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</si>
  <si>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</si>
  <si>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</si>
  <si>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</si>
  <si>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</si>
  <si>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</si>
  <si>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</si>
  <si>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</si>
  <si>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</si>
  <si>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</si>
  <si>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</si>
  <si>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</si>
  <si>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</si>
  <si>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</si>
  <si>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</si>
  <si>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</si>
  <si>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</si>
  <si>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</si>
  <si>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</si>
  <si>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</si>
  <si>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</si>
  <si>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</si>
  <si>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</si>
  <si>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</si>
  <si>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</si>
  <si>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</si>
  <si>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</si>
  <si>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</si>
  <si>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</si>
  <si>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</si>
  <si>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</si>
  <si>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</si>
  <si>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</si>
  <si>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</si>
  <si>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</si>
  <si>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</si>
  <si>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</si>
  <si>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</si>
  <si>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</si>
  <si>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</si>
  <si>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</si>
  <si>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</si>
  <si>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</si>
  <si>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</si>
  <si>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</si>
  <si>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</si>
  <si>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</si>
  <si>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</si>
  <si>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</si>
  <si>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</si>
  <si>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</si>
  <si>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</si>
  <si>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</si>
  <si>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</si>
  <si>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</si>
  <si>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</si>
  <si>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</si>
  <si>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</si>
  <si>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</si>
  <si>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</si>
  <si>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</si>
  <si>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</si>
  <si>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</si>
  <si>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</si>
  <si>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</si>
  <si>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</si>
  <si>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</si>
  <si>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</si>
  <si>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</si>
  <si>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</si>
  <si>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</si>
  <si>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</si>
  <si>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</si>
  <si>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</si>
  <si>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</si>
  <si>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</si>
  <si>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</si>
  <si>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</si>
  <si>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</si>
  <si>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</si>
  <si>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</si>
  <si>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</si>
  <si>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</si>
  <si>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</si>
  <si>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</si>
  <si>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</si>
  <si>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</si>
  <si>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</si>
  <si>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</si>
  <si>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</si>
  <si>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</si>
  <si>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</si>
  <si>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</si>
  <si>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</si>
  <si>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</si>
  <si>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</si>
  <si>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</si>
  <si>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</si>
  <si>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</si>
  <si>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</si>
  <si>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</si>
  <si>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</si>
  <si>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</si>
  <si>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</si>
  <si>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</si>
  <si>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</si>
  <si>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</si>
  <si>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</si>
  <si>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</si>
  <si>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</si>
  <si>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</si>
  <si>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</si>
  <si>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</si>
  <si>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</si>
  <si>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</si>
  <si>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</si>
  <si>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</si>
  <si>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</si>
  <si>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</si>
  <si>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</si>
  <si>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</si>
  <si>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</si>
  <si>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</si>
  <si>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</si>
  <si>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</si>
  <si>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</si>
  <si>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</si>
  <si>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</si>
  <si>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</si>
  <si>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</si>
  <si>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</si>
  <si>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</si>
  <si>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</si>
  <si>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</si>
  <si>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</si>
  <si>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</si>
  <si>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</si>
  <si>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</si>
  <si>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</si>
  <si>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</si>
  <si>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</si>
  <si>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</si>
  <si>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</si>
  <si>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</si>
  <si>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</si>
  <si>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</si>
  <si>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</si>
  <si>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</si>
  <si>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</si>
  <si>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</si>
  <si>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</si>
  <si>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</si>
  <si>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</si>
  <si>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</si>
  <si>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</si>
  <si>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</si>
  <si>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</si>
  <si>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</si>
  <si>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</si>
  <si>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</si>
  <si>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</si>
  <si>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</si>
  <si>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</si>
  <si>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</si>
  <si>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</si>
  <si>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</si>
  <si>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</si>
  <si>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</si>
  <si>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</si>
  <si>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</si>
  <si>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</si>
  <si>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</si>
  <si>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</si>
  <si>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</si>
  <si>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</si>
  <si>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</si>
  <si>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</si>
  <si>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</si>
  <si>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</si>
  <si>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</si>
  <si>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</si>
  <si>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</si>
  <si>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</si>
  <si>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</si>
  <si>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</si>
  <si>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</si>
  <si>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</si>
  <si>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</si>
  <si>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</si>
  <si>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</si>
  <si>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</si>
  <si>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</si>
  <si>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</si>
  <si>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</si>
  <si>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</si>
  <si>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</si>
  <si>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</si>
  <si>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</si>
  <si>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</si>
  <si>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</si>
  <si>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</si>
  <si>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</si>
  <si>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</si>
  <si>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</si>
  <si>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</si>
  <si>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</si>
  <si>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</si>
  <si>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</si>
  <si>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</si>
  <si>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</si>
  <si>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</si>
  <si>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</si>
  <si>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</si>
  <si>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</si>
  <si>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</si>
  <si>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</si>
  <si>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</si>
  <si>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</si>
  <si>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</si>
  <si>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</si>
  <si>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</si>
  <si>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</si>
  <si>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</si>
  <si>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</si>
  <si>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</si>
  <si>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</si>
  <si>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</si>
  <si>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</si>
  <si>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</si>
  <si>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</si>
  <si>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</si>
  <si>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</si>
  <si>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</si>
  <si>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</si>
  <si>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</si>
  <si>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</si>
  <si>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</si>
  <si>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</si>
  <si>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</si>
  <si>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</si>
  <si>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</si>
  <si>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</si>
  <si>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</si>
  <si>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</si>
  <si>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</si>
  <si>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</si>
  <si>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</si>
  <si>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</si>
  <si>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</si>
  <si>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</si>
  <si>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</si>
  <si>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</si>
  <si>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</si>
  <si>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</si>
  <si>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</si>
  <si>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</si>
  <si>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</si>
  <si>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</si>
  <si>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</si>
  <si>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</si>
  <si>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</si>
  <si>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</si>
  <si>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</si>
  <si>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</si>
  <si>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</si>
  <si>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</si>
  <si>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</si>
  <si>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</si>
  <si>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</si>
  <si>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</si>
  <si>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</si>
  <si>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</si>
  <si>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</si>
  <si>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</si>
  <si>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</si>
  <si>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</si>
  <si>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</si>
  <si>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</si>
  <si>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</si>
  <si>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</si>
  <si>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</si>
  <si>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</si>
  <si>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</si>
  <si>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</si>
  <si>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</si>
  <si>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</si>
  <si>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</si>
  <si>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</si>
  <si>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</si>
  <si>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</si>
  <si>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</si>
  <si>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</si>
  <si>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</si>
  <si>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</si>
  <si>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</si>
  <si>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</si>
  <si>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</si>
  <si>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</si>
  <si>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</si>
  <si>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</si>
  <si>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</si>
  <si>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</si>
  <si>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</si>
  <si>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</si>
  <si>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</si>
  <si>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</si>
  <si>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</si>
  <si>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</si>
  <si>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</si>
  <si>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</si>
  <si>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</si>
  <si>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</si>
  <si>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</si>
  <si>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</si>
  <si>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</si>
  <si>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</si>
  <si>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</si>
  <si>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</si>
  <si>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</si>
  <si>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</si>
  <si>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</si>
  <si>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</si>
  <si>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</si>
  <si>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</si>
  <si>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</si>
  <si>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</si>
  <si>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</si>
  <si>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</si>
  <si>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</si>
  <si>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</si>
  <si>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</si>
  <si>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</si>
  <si>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</si>
  <si>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</si>
  <si>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</si>
  <si>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</si>
  <si>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</si>
  <si>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</si>
  <si>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</si>
  <si>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</si>
  <si>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</si>
  <si>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</si>
  <si>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</si>
  <si>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</si>
  <si>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</si>
  <si>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</si>
  <si>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</si>
  <si>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</si>
  <si>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</si>
  <si>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</si>
  <si>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</si>
  <si>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</si>
  <si>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</si>
  <si>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</si>
  <si>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</si>
  <si>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</si>
  <si>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</si>
  <si>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</si>
  <si>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</si>
  <si>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</si>
  <si>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</si>
  <si>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</si>
  <si>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</si>
  <si>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</si>
  <si>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</si>
  <si>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</si>
  <si>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</si>
  <si>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</si>
  <si>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</si>
  <si>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</si>
  <si>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</si>
  <si>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</si>
  <si>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</si>
  <si>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</si>
  <si>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</si>
  <si>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</si>
  <si>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</si>
  <si>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</si>
  <si>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</si>
  <si>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</si>
  <si>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</si>
  <si>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</si>
  <si>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</si>
  <si>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</si>
  <si>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</si>
  <si>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</si>
  <si>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</si>
  <si>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</si>
  <si>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</si>
  <si>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</si>
  <si>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</si>
  <si>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</si>
  <si>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</si>
  <si>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</si>
  <si>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</si>
  <si>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</si>
  <si>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</si>
  <si>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</si>
  <si>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</si>
  <si>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</si>
  <si>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</si>
  <si>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</si>
  <si>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</si>
  <si>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</si>
  <si>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</si>
  <si>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</si>
  <si>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</si>
  <si>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</si>
  <si>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</si>
  <si>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</si>
  <si>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</si>
  <si>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</si>
  <si>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</si>
  <si>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</si>
  <si>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</si>
  <si>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</si>
  <si>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</si>
  <si>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</si>
  <si>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</si>
  <si>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</si>
  <si>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</si>
  <si>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</si>
  <si>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</si>
  <si>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</si>
  <si>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</si>
  <si>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</si>
  <si>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</si>
  <si>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</si>
  <si>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</si>
  <si>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</si>
  <si>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</si>
  <si>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</si>
  <si>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</si>
  <si>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</si>
  <si>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</si>
  <si>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</si>
  <si>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</si>
  <si>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</si>
  <si>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</si>
  <si>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</si>
  <si>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</si>
  <si>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</si>
  <si>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</si>
  <si>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</si>
  <si>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</si>
  <si>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</si>
  <si>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</si>
  <si>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</si>
  <si>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</si>
  <si>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</si>
  <si>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</si>
  <si>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</si>
  <si>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</si>
  <si>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</si>
  <si>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</si>
  <si>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</si>
  <si>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</si>
  <si>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</si>
  <si>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</si>
  <si>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</si>
  <si>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</si>
  <si>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</si>
  <si>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</si>
  <si>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</si>
  <si>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</si>
  <si>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</si>
  <si>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</si>
  <si>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</si>
  <si>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</si>
  <si>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</si>
  <si>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</si>
  <si>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</si>
  <si>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</si>
  <si>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</si>
  <si>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</si>
  <si>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</si>
  <si>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</si>
  <si>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</si>
  <si>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</si>
  <si>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</si>
  <si>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</si>
  <si>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</si>
  <si>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</si>
  <si>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</si>
  <si>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</si>
  <si>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</si>
  <si>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</si>
  <si>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</si>
  <si>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</si>
  <si>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</si>
  <si>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</si>
  <si>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</si>
  <si>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</si>
  <si>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</si>
  <si>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</si>
  <si>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</si>
  <si>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</si>
  <si>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</si>
  <si>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</si>
  <si>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</si>
  <si>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</si>
  <si>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</si>
  <si>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</si>
  <si>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</si>
  <si>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</si>
  <si>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</si>
  <si>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</si>
  <si>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</si>
  <si>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</si>
  <si>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</si>
  <si>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</si>
  <si>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</si>
  <si>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</si>
  <si>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</si>
  <si>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</si>
  <si>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</si>
  <si>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</si>
  <si>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</si>
  <si>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</si>
  <si>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</si>
  <si>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</si>
  <si>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</si>
  <si>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</si>
  <si>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</si>
  <si>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</si>
  <si>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</si>
  <si>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</si>
  <si>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</si>
  <si>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</si>
  <si>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</si>
  <si>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</si>
  <si>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</si>
  <si>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</si>
  <si>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</si>
  <si>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</si>
  <si>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</si>
  <si>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</si>
  <si>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</si>
  <si>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</si>
  <si>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</si>
  <si>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</si>
  <si>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</si>
  <si>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</si>
  <si>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</si>
  <si>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</si>
  <si>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</si>
  <si>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</si>
  <si>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</si>
  <si>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</si>
  <si>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</si>
  <si>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</si>
  <si>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</si>
  <si>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</si>
  <si>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</si>
  <si>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</si>
  <si>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</si>
  <si>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</si>
  <si>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</si>
  <si>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</si>
  <si>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</si>
  <si>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</si>
  <si>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</si>
  <si>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</si>
  <si>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</si>
  <si>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</si>
  <si>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</si>
  <si>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</si>
  <si>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</si>
  <si>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</si>
  <si>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</si>
  <si>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</si>
  <si>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</si>
  <si>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</si>
  <si>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</si>
  <si>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</si>
  <si>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</si>
  <si>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</si>
  <si>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</si>
  <si>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</si>
  <si>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</si>
  <si>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</si>
  <si>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</si>
  <si>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</si>
  <si>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</si>
  <si>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</si>
  <si>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</si>
  <si>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</si>
  <si>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</si>
  <si>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</si>
  <si>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</si>
  <si>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</si>
  <si>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</si>
  <si>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</si>
  <si>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</si>
  <si>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</si>
  <si>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</si>
  <si>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</si>
  <si>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</si>
  <si>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</si>
  <si>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</si>
  <si>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</si>
  <si>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</si>
  <si>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</si>
  <si>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</si>
  <si>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</si>
  <si>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</si>
  <si>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</si>
  <si>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</si>
  <si>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</si>
  <si>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</si>
  <si>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</si>
  <si>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</si>
  <si>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</si>
  <si>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</si>
  <si>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</si>
  <si>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</si>
  <si>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</si>
  <si>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</si>
  <si>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</si>
  <si>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</si>
  <si>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</si>
  <si>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</si>
  <si>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</si>
  <si>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</si>
  <si>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</si>
  <si>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</si>
  <si>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</si>
  <si>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</si>
  <si>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</si>
  <si>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</si>
  <si>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</si>
  <si>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</si>
  <si>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</si>
  <si>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</si>
  <si>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</si>
  <si>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</si>
  <si>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</si>
  <si>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</si>
  <si>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</si>
  <si>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</si>
  <si>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</si>
  <si>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</si>
  <si>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</si>
  <si>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</si>
  <si>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</si>
  <si>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</si>
  <si>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</si>
  <si>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</si>
  <si>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</si>
  <si>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</si>
  <si>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</si>
  <si>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</si>
  <si>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</si>
  <si>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</si>
  <si>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</si>
  <si>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</si>
  <si>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</si>
  <si>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</si>
  <si>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</si>
  <si>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</si>
  <si>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</si>
  <si>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</si>
  <si>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</si>
  <si>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</si>
  <si>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</si>
  <si>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</si>
  <si>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</si>
  <si>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</si>
  <si>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</si>
  <si>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</si>
  <si>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</si>
  <si>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</si>
  <si>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</si>
  <si>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</si>
  <si>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</si>
  <si>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</si>
  <si>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</si>
  <si>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</si>
  <si>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</si>
  <si>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</si>
  <si>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</si>
  <si>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</si>
  <si>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</si>
  <si>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</si>
  <si>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</si>
  <si>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</si>
  <si>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</si>
  <si>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</si>
  <si>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</si>
  <si>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</si>
  <si>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</si>
  <si>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</si>
  <si>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</si>
  <si>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</si>
  <si>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</si>
  <si>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</si>
  <si>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</si>
  <si>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</si>
  <si>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</si>
  <si>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</si>
  <si>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</si>
  <si>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</si>
  <si>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</si>
  <si>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</si>
  <si>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</si>
  <si>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</si>
  <si>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</si>
  <si>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</si>
  <si>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</si>
  <si>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</si>
  <si>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</si>
  <si>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</si>
  <si>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</si>
  <si>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</si>
  <si>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</si>
  <si>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</si>
  <si>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</si>
  <si>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</si>
  <si>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</si>
  <si>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</si>
  <si>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</si>
  <si>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</si>
  <si>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</si>
  <si>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</si>
  <si>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</si>
  <si>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</si>
  <si>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</si>
  <si>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</si>
  <si>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</si>
  <si>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</si>
  <si>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</si>
  <si>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</si>
  <si>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</si>
  <si>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</si>
  <si>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</si>
  <si>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</si>
  <si>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</si>
  <si>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</si>
  <si>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</si>
  <si>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</si>
  <si>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</si>
  <si>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</si>
  <si>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</si>
  <si>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</si>
  <si>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</si>
  <si>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</si>
  <si>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</si>
  <si>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</si>
  <si>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</si>
  <si>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</si>
  <si>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</si>
  <si>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</si>
  <si>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</si>
  <si>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</si>
  <si>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</si>
  <si>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</si>
  <si>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</si>
  <si>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</si>
  <si>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</si>
  <si>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</si>
  <si>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</si>
  <si>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</si>
  <si>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</si>
  <si>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</si>
  <si>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</si>
  <si>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</si>
  <si>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</si>
  <si>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</si>
  <si>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</si>
  <si>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</si>
  <si>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</si>
  <si>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</si>
  <si>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</si>
  <si>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</si>
  <si>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</si>
  <si>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</si>
  <si>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</si>
  <si>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</si>
  <si>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</si>
  <si>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</si>
  <si>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</si>
  <si>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</si>
  <si>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</si>
  <si>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</si>
  <si>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</si>
  <si>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</si>
  <si>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</si>
  <si>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</si>
  <si>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</si>
  <si>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</si>
  <si>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</si>
  <si>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</si>
  <si>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</si>
  <si>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</si>
  <si>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</si>
  <si>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</si>
  <si>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</si>
  <si>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</si>
  <si>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</si>
  <si>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</si>
  <si>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</si>
  <si>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</si>
  <si>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</si>
  <si>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</si>
  <si>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</si>
  <si>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</si>
  <si>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</si>
  <si>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</si>
  <si>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</si>
  <si>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</si>
  <si>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</si>
  <si>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</si>
  <si>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</si>
  <si>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</si>
  <si>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</si>
  <si>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</si>
  <si>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</si>
  <si>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</si>
  <si>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</si>
  <si>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</si>
  <si>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</si>
  <si>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</si>
  <si>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</si>
  <si>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</si>
  <si>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</si>
  <si>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</si>
  <si>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</si>
  <si>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</si>
  <si>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</si>
  <si>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</si>
  <si>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</si>
  <si>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</si>
  <si>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</si>
  <si>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</si>
  <si>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</si>
  <si>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</si>
  <si>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</si>
  <si>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</si>
  <si>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</si>
  <si>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</si>
  <si>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</si>
  <si>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</si>
  <si>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</si>
  <si>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</si>
  <si>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</si>
  <si>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</si>
  <si>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</si>
  <si>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</si>
  <si>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</si>
  <si>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</si>
  <si>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</si>
  <si>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</si>
  <si>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</si>
  <si>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</si>
  <si>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</si>
  <si>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</si>
  <si>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</si>
  <si>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</si>
  <si>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</si>
  <si>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</si>
  <si>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</si>
  <si>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</si>
  <si>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</si>
  <si>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</si>
  <si>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</si>
  <si>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</si>
  <si>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</si>
  <si>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</si>
  <si>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</si>
  <si>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</si>
  <si>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</si>
  <si>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</si>
  <si>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</si>
  <si>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</si>
  <si>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</si>
  <si>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</si>
  <si>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</si>
  <si>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</si>
  <si>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</si>
  <si>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</si>
  <si>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</si>
  <si>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</si>
  <si>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</si>
  <si>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</si>
  <si>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</si>
  <si>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</si>
  <si>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</si>
  <si>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</si>
  <si>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</si>
  <si>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</si>
  <si>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</si>
  <si>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</si>
  <si>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</si>
  <si>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</si>
  <si>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</si>
  <si>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</si>
  <si>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</si>
  <si>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</si>
  <si>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</si>
  <si>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</si>
  <si>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</si>
  <si>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</si>
  <si>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</si>
  <si>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</si>
  <si>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</si>
  <si>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</si>
  <si>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</si>
  <si>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</si>
  <si>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</si>
  <si>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</si>
  <si>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</si>
  <si>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</si>
  <si>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</si>
  <si>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</si>
  <si>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</si>
  <si>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</si>
  <si>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</si>
  <si>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</si>
  <si>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</si>
  <si>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</si>
  <si>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</si>
  <si>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</si>
  <si>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</si>
  <si>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</si>
  <si>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</si>
  <si>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</si>
  <si>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</si>
  <si>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</si>
  <si>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</si>
  <si>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</si>
  <si>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</si>
  <si>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</si>
  <si>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</si>
  <si>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</si>
  <si>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</si>
  <si>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</si>
  <si>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</si>
  <si>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</si>
  <si>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</si>
  <si>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</si>
  <si>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</si>
  <si>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</si>
  <si>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</si>
  <si>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</si>
  <si>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</si>
  <si>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</si>
  <si>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</si>
  <si>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</si>
  <si>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</si>
  <si>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</si>
  <si>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</si>
  <si>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</si>
  <si>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</si>
  <si>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</si>
  <si>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</si>
  <si>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</si>
  <si>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</si>
  <si>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</si>
  <si>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</si>
  <si>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</si>
  <si>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</si>
  <si>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</si>
  <si>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</si>
  <si>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</si>
  <si>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</si>
  <si>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</si>
  <si>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</si>
  <si>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</si>
  <si>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</si>
  <si>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</si>
  <si>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</si>
  <si>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</si>
  <si>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</si>
  <si>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</si>
  <si>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</si>
  <si>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</si>
  <si>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</si>
  <si>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</si>
  <si>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</si>
  <si>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</si>
  <si>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</si>
  <si>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</si>
  <si>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</si>
  <si>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</si>
  <si>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</si>
  <si>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</si>
  <si>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</si>
  <si>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</si>
  <si>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</si>
  <si>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</si>
  <si>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</si>
  <si>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</si>
  <si>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</si>
  <si>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</si>
  <si>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</si>
  <si>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</si>
  <si>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</si>
  <si>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</si>
  <si>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</si>
  <si>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</si>
  <si>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</si>
  <si>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</si>
  <si>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</si>
  <si>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</si>
  <si>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</si>
  <si>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</si>
  <si>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</si>
  <si>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</si>
  <si>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</si>
  <si>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</si>
  <si>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</si>
  <si>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</si>
  <si>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</si>
  <si>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</si>
  <si>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</si>
  <si>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</si>
  <si>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</si>
  <si>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</si>
  <si>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</si>
  <si>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</si>
  <si>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</si>
  <si>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</si>
  <si>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</si>
  <si>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</si>
  <si>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</si>
  <si>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</si>
  <si>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</si>
  <si>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</si>
  <si>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</si>
  <si>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</si>
  <si>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</si>
  <si>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</si>
  <si>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</si>
  <si>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</si>
  <si>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</si>
  <si>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</si>
  <si>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</si>
  <si>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</si>
  <si>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</si>
  <si>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</si>
  <si>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</si>
  <si>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</si>
  <si>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</si>
  <si>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</si>
  <si>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</si>
  <si>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</si>
  <si>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</si>
  <si>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</si>
  <si>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</si>
  <si>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</si>
  <si>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</si>
  <si>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</si>
  <si>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</si>
  <si>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</si>
  <si>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</si>
  <si>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</si>
  <si>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</si>
  <si>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</si>
  <si>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</si>
  <si>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</si>
  <si>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</si>
  <si>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</si>
  <si>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</si>
  <si>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</si>
  <si>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</si>
  <si>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</si>
  <si>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</si>
  <si>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</si>
  <si>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</si>
  <si>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</si>
  <si>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</si>
  <si>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</si>
  <si>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</si>
  <si>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</si>
  <si>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</si>
  <si>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</si>
  <si>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</si>
  <si>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</si>
  <si>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</si>
  <si>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</si>
  <si>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</si>
  <si>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</si>
  <si>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</si>
  <si>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</si>
  <si>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</si>
  <si>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</si>
  <si>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</si>
  <si>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</si>
  <si>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</si>
  <si>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</si>
  <si>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</si>
  <si>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</si>
  <si>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</si>
  <si>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</si>
  <si>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</si>
  <si>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</si>
  <si>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</si>
  <si>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</si>
  <si>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</si>
  <si>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</si>
  <si>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</si>
  <si>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</si>
  <si>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</si>
  <si>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</si>
  <si>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</si>
  <si>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</si>
  <si>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</si>
  <si>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</si>
  <si>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</si>
  <si>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</si>
  <si>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</si>
  <si>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</si>
  <si>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</si>
  <si>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</si>
  <si>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</si>
  <si>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</si>
  <si>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</si>
  <si>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</si>
  <si>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</si>
  <si>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</si>
  <si>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</si>
  <si>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</si>
  <si>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</si>
  <si>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</si>
  <si>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</si>
  <si>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</si>
  <si>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</si>
  <si>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</si>
  <si>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</si>
  <si>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</si>
  <si>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</si>
  <si>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</si>
  <si>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</si>
  <si>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</si>
  <si>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</si>
  <si>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</si>
  <si>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</si>
  <si>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</si>
  <si>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</si>
  <si>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</si>
  <si>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</si>
  <si>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</si>
  <si>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</si>
  <si>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</si>
  <si>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</si>
  <si>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</si>
  <si>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</si>
  <si>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</si>
  <si>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</si>
  <si>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</si>
  <si>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</si>
  <si>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</si>
  <si>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</si>
  <si>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</si>
  <si>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</si>
  <si>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</si>
  <si>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</si>
  <si>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</si>
  <si>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</si>
  <si>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</si>
  <si>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</si>
  <si>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</si>
  <si>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</si>
  <si>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</si>
  <si>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</si>
  <si>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</si>
  <si>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</si>
  <si>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</si>
  <si>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</si>
  <si>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</si>
  <si>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</si>
  <si>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</si>
  <si>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</si>
  <si>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</si>
  <si>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</si>
  <si>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</si>
  <si>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</si>
  <si>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</si>
  <si>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</si>
  <si>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</si>
  <si>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</si>
  <si>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</si>
  <si>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</si>
  <si>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</si>
  <si>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</si>
  <si>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</si>
  <si>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</si>
  <si>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</si>
  <si>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</si>
  <si>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</si>
  <si>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</si>
  <si>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</si>
  <si>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</si>
  <si>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</si>
  <si>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</si>
  <si>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</si>
  <si>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</si>
  <si>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</si>
  <si>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</si>
  <si>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</si>
  <si>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</si>
  <si>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</si>
  <si>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</si>
  <si>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</si>
  <si>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</si>
  <si>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</si>
  <si>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</si>
  <si>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</si>
  <si>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</si>
  <si>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</si>
  <si>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</si>
  <si>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</si>
  <si>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</si>
  <si>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</si>
  <si>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</si>
  <si>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</si>
  <si>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</si>
  <si>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</si>
  <si>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</si>
  <si>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</si>
  <si>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</si>
  <si>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</si>
  <si>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</si>
  <si>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</si>
  <si>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</si>
  <si>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</si>
  <si>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</si>
  <si>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</si>
  <si>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</si>
  <si>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</si>
  <si>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</si>
  <si>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</si>
  <si>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</si>
  <si>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</si>
  <si>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</si>
  <si>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</si>
  <si>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</si>
  <si>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</si>
  <si>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</si>
  <si>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</si>
  <si>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</si>
  <si>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</si>
  <si>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</si>
  <si>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</si>
  <si>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</si>
  <si>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</si>
  <si>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</si>
  <si>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</si>
  <si>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</si>
  <si>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</si>
  <si>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</si>
  <si>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</si>
  <si>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</si>
  <si>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</si>
  <si>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</si>
  <si>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</si>
  <si>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</si>
  <si>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</si>
  <si>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</si>
  <si>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</si>
  <si>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</si>
  <si>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</si>
  <si>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</si>
  <si>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</si>
  <si>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</si>
  <si>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</si>
  <si>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</si>
  <si>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</si>
  <si>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</si>
  <si>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</si>
  <si>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</si>
  <si>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</si>
  <si>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</si>
  <si>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</si>
  <si>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</si>
  <si>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</si>
  <si>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</si>
  <si>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</si>
  <si>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</si>
  <si>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</si>
  <si>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</si>
  <si>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</si>
  <si>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</si>
  <si>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</si>
  <si>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</si>
  <si>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</si>
  <si>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</si>
  <si>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</si>
  <si>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</si>
  <si>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</si>
  <si>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</si>
  <si>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</si>
  <si>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</si>
  <si>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</si>
  <si>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</si>
  <si>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</si>
  <si>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</si>
  <si>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</si>
  <si>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</si>
  <si>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</si>
  <si>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</si>
  <si>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</si>
  <si>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</si>
  <si>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</si>
  <si>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</si>
  <si>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</si>
  <si>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</si>
  <si>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</si>
  <si>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</si>
  <si>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</si>
  <si>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</si>
  <si>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</si>
  <si>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</si>
  <si>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</si>
  <si>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</si>
  <si>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</si>
  <si>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</si>
  <si>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</si>
  <si>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</si>
  <si>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</si>
  <si>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</si>
  <si>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</si>
  <si>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</si>
  <si>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</si>
  <si>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</si>
  <si>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</si>
  <si>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</si>
  <si>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</si>
  <si>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</si>
  <si>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</si>
  <si>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</si>
  <si>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</si>
  <si>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</si>
  <si>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</si>
  <si>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</si>
  <si>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</si>
  <si>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</si>
  <si>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</si>
  <si>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</si>
  <si>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</si>
  <si>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</si>
  <si>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</si>
  <si>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</si>
  <si>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</si>
  <si>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</si>
  <si>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</si>
  <si>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</si>
  <si>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</si>
  <si>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</si>
  <si>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</si>
  <si>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</si>
  <si>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</si>
  <si>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</si>
  <si>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</si>
  <si>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</si>
  <si>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</si>
  <si>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</si>
  <si>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</si>
  <si>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</si>
  <si>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</si>
  <si>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</si>
  <si>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</si>
  <si>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</si>
  <si>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</si>
  <si>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</si>
  <si>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</si>
  <si>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</si>
  <si>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</si>
  <si>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</si>
  <si>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</si>
  <si>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</si>
  <si>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</si>
  <si>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</si>
  <si>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</si>
  <si>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</si>
  <si>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</si>
  <si>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</si>
  <si>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</si>
  <si>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</si>
  <si>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</si>
  <si>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</si>
  <si>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</si>
  <si>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</si>
  <si>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</si>
  <si>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</si>
  <si>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</si>
  <si>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</si>
  <si>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</si>
  <si>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</si>
  <si>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</si>
  <si>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</si>
  <si>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</si>
  <si>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</si>
  <si>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</si>
  <si>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</si>
  <si>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</si>
  <si>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</si>
  <si>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</si>
  <si>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</si>
  <si>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</si>
  <si>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</si>
  <si>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</si>
  <si>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</si>
  <si>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</si>
  <si>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</si>
  <si>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</si>
  <si>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</si>
  <si>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</si>
  <si>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</si>
  <si>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</si>
  <si>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</si>
  <si>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</si>
  <si>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</si>
  <si>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</si>
  <si>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</si>
  <si>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</si>
  <si>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</si>
  <si>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</si>
  <si>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</si>
  <si>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</si>
  <si>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</si>
  <si>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</si>
  <si>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</si>
  <si>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</si>
  <si>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</si>
  <si>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</si>
  <si>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</si>
  <si>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</si>
  <si>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</si>
  <si>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</si>
  <si>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</si>
  <si>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</si>
  <si>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</si>
  <si>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</si>
  <si>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</si>
  <si>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</si>
  <si>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</si>
  <si>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</si>
  <si>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</si>
  <si>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</si>
  <si>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</si>
  <si>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</si>
  <si>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</si>
  <si>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</si>
  <si>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</si>
  <si>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</si>
  <si>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</si>
  <si>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</si>
  <si>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</si>
  <si>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</si>
  <si>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</si>
  <si>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</si>
  <si>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</si>
  <si>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</si>
  <si>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</si>
  <si>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</si>
  <si>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</si>
  <si>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</si>
  <si>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</si>
  <si>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</si>
  <si>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</si>
  <si>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</si>
  <si>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</si>
  <si>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</si>
  <si>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</si>
  <si>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</si>
  <si>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</si>
  <si>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</si>
  <si>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</si>
  <si>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</si>
  <si>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</si>
  <si>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</si>
  <si>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</si>
  <si>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</si>
  <si>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</si>
  <si>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</si>
  <si>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</si>
  <si>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</si>
  <si>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</si>
  <si>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</si>
  <si>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</si>
  <si>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</si>
  <si>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</si>
  <si>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</si>
  <si>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</si>
  <si>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</si>
  <si>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</si>
  <si>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</si>
  <si>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</si>
  <si>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</si>
  <si>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</si>
  <si>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</si>
  <si>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</si>
  <si>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</si>
  <si>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</si>
  <si>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</si>
  <si>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</si>
  <si>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</si>
  <si>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</si>
  <si>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</si>
  <si>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</si>
  <si>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</si>
  <si>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</si>
  <si>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</si>
  <si>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</si>
  <si>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</si>
  <si>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</si>
  <si>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</si>
  <si>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</si>
  <si>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</si>
  <si>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</si>
  <si>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</si>
  <si>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</si>
  <si>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</si>
  <si>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</si>
  <si>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</si>
  <si>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</si>
  <si>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</si>
  <si>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</si>
  <si>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</si>
  <si>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</si>
  <si>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</si>
  <si>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</si>
  <si>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</si>
  <si>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</si>
  <si>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</si>
  <si>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</si>
  <si>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</si>
  <si>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</si>
  <si>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</si>
  <si>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</si>
  <si>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</si>
  <si>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</si>
  <si>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</si>
  <si>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</si>
  <si>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</si>
  <si>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</si>
  <si>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</si>
  <si>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</si>
  <si>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</si>
  <si>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</si>
  <si>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</si>
  <si>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</si>
  <si>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</si>
  <si>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</si>
  <si>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</si>
  <si>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</si>
  <si>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</si>
  <si>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</si>
  <si>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</si>
  <si>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</si>
  <si>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</si>
  <si>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</si>
  <si>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</si>
  <si>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</si>
  <si>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</si>
  <si>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</si>
  <si>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</si>
  <si>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</si>
  <si>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</si>
  <si>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</si>
  <si>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</si>
  <si>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</si>
  <si>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</si>
  <si>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</si>
  <si>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</si>
  <si>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</si>
  <si>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</si>
  <si>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</si>
  <si>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</si>
  <si>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</si>
  <si>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</si>
  <si>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</si>
  <si>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</si>
  <si>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</si>
  <si>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</si>
  <si>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</si>
  <si>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</si>
  <si>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</si>
  <si>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</si>
  <si>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</si>
  <si>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</si>
  <si>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</si>
  <si>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</si>
  <si>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</si>
  <si>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</si>
  <si>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</si>
  <si>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</si>
  <si>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</si>
  <si>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</si>
  <si>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</si>
  <si>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</si>
  <si>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</si>
  <si>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</si>
  <si>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</si>
  <si>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</si>
  <si>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</si>
  <si>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</si>
  <si>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</si>
  <si>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</si>
  <si>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</si>
  <si>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</si>
  <si>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</si>
  <si>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</si>
  <si>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</si>
  <si>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</si>
  <si>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</si>
  <si>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</si>
  <si>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</si>
  <si>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</si>
  <si>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</si>
  <si>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</si>
  <si>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</si>
  <si>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</si>
  <si>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</si>
  <si>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</si>
  <si>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</si>
  <si>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</si>
  <si>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</si>
  <si>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</si>
  <si>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</si>
  <si>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</si>
  <si>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</si>
  <si>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</si>
  <si>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</si>
  <si>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</si>
  <si>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</si>
  <si>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</si>
  <si>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</si>
  <si>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</si>
  <si>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</si>
  <si>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</si>
  <si>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</si>
  <si>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</si>
  <si>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</si>
  <si>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</si>
  <si>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</si>
  <si>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</si>
  <si>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</si>
  <si>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</si>
  <si>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</si>
  <si>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</si>
  <si>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</si>
  <si>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</si>
  <si>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</si>
  <si>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</si>
  <si>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</si>
  <si>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</si>
  <si>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</si>
  <si>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</si>
  <si>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</si>
  <si>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</si>
  <si>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</si>
  <si>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</si>
  <si>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</si>
  <si>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</si>
  <si>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</si>
  <si>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</si>
  <si>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</si>
  <si>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</si>
  <si>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</si>
  <si>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</si>
  <si>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</si>
  <si>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</si>
  <si>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</si>
  <si>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</si>
  <si>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</si>
  <si>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</si>
  <si>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</si>
  <si>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</si>
  <si>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</si>
  <si>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</si>
  <si>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</si>
  <si>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</si>
  <si>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</si>
  <si>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</si>
  <si>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</si>
  <si>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</si>
  <si>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</si>
  <si>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</si>
  <si>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</si>
  <si>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</si>
  <si>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</si>
  <si>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</si>
  <si>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</si>
  <si>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</si>
  <si>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</si>
  <si>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</si>
  <si>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</si>
  <si>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</si>
  <si>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</si>
  <si>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</si>
  <si>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</si>
  <si>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</si>
  <si>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</si>
  <si>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</si>
  <si>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</si>
  <si>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</si>
  <si>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</si>
  <si>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</si>
  <si>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</si>
  <si>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</si>
  <si>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</si>
  <si>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</si>
  <si>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</si>
  <si>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</si>
  <si>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</si>
  <si>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</si>
  <si>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</si>
  <si>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</si>
  <si>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</si>
  <si>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</si>
  <si>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</si>
  <si>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</si>
  <si>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</si>
  <si>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</si>
  <si>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</si>
  <si>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</si>
  <si>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</si>
  <si>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</si>
  <si>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</si>
  <si>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</si>
  <si>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</si>
  <si>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</si>
  <si>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</si>
  <si>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</si>
  <si>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</si>
  <si>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</si>
  <si>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</si>
  <si>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</si>
  <si>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</si>
  <si>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</si>
  <si>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</si>
  <si>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</si>
  <si>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</si>
  <si>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</si>
  <si>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</si>
  <si>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</si>
  <si>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</si>
  <si>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</si>
  <si>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</si>
  <si>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</si>
  <si>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</si>
  <si>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</si>
  <si>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</si>
  <si>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</si>
  <si>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</si>
  <si>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</si>
  <si>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</si>
  <si>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</si>
  <si>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</si>
  <si>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</si>
  <si>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</si>
  <si>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</si>
  <si>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</si>
  <si>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</si>
  <si>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</si>
  <si>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</si>
  <si>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</si>
  <si>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</si>
  <si>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</si>
  <si>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</si>
  <si>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</si>
  <si>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</si>
  <si>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</si>
  <si>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</si>
  <si>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</si>
  <si>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</si>
  <si>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</si>
  <si>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</si>
  <si>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</si>
  <si>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</si>
  <si>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</si>
  <si>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</si>
  <si>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</si>
  <si>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</si>
  <si>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</si>
  <si>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</si>
  <si>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</si>
  <si>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</si>
  <si>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</si>
  <si>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</si>
  <si>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</si>
  <si>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</si>
  <si>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</si>
  <si>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</si>
  <si>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</si>
  <si>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</si>
  <si>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</si>
  <si>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</si>
  <si>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</si>
  <si>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</si>
  <si>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</si>
  <si>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</si>
  <si>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</si>
  <si>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</si>
  <si>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</si>
  <si>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</si>
  <si>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</si>
  <si>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</si>
  <si>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</si>
  <si>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</si>
  <si>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</si>
  <si>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</si>
  <si>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</si>
  <si>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</si>
  <si>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</si>
  <si>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</si>
  <si>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</si>
  <si>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</si>
  <si>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</si>
  <si>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</si>
  <si>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</si>
  <si>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</si>
  <si>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</si>
  <si>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</si>
  <si>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</si>
  <si>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</si>
  <si>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</si>
  <si>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</si>
  <si>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</si>
  <si>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</si>
  <si>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</si>
  <si>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</si>
  <si>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</si>
  <si>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</si>
  <si>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</si>
  <si>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</si>
  <si>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</si>
  <si>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</si>
  <si>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</si>
  <si>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</si>
  <si>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</si>
  <si>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</si>
  <si>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</si>
  <si>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</si>
  <si>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</si>
  <si>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</si>
  <si>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</si>
  <si>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</si>
  <si>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</si>
  <si>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</si>
  <si>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</si>
  <si>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</si>
  <si>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</si>
  <si>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</si>
  <si>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</si>
  <si>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</si>
  <si>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</si>
  <si>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</si>
  <si>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</si>
  <si>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</si>
  <si>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</si>
  <si>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</si>
  <si>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</si>
  <si>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</si>
  <si>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</si>
  <si>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</si>
  <si>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</si>
  <si>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</si>
  <si>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</si>
  <si>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</si>
  <si>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</si>
  <si>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</si>
  <si>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</si>
  <si>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</si>
  <si>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</si>
  <si>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</si>
  <si>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</si>
  <si>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</si>
  <si>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</si>
  <si>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</si>
  <si>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</si>
  <si>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</si>
  <si>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</si>
  <si>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</si>
  <si>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</si>
  <si>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</si>
  <si>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</si>
  <si>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</si>
  <si>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</si>
  <si>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</si>
  <si>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</si>
  <si>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</si>
  <si>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</si>
  <si>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</si>
  <si>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</si>
  <si>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</si>
  <si>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</si>
  <si>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</si>
  <si>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</si>
  <si>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</si>
  <si>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</si>
  <si>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</si>
  <si>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</si>
  <si>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</si>
  <si>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</si>
  <si>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</si>
  <si>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</si>
  <si>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</si>
  <si>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</si>
  <si>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</si>
  <si>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</si>
  <si>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</si>
  <si>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</si>
  <si>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</si>
  <si>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</si>
  <si>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</si>
  <si>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</si>
  <si>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</si>
  <si>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</si>
  <si>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</si>
  <si>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</si>
  <si>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</si>
  <si>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</si>
  <si>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</si>
  <si>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</si>
  <si>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</si>
  <si>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</si>
  <si>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</si>
  <si>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</si>
  <si>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</si>
  <si>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</si>
  <si>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</si>
  <si>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</si>
  <si>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</si>
  <si>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</si>
  <si>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</si>
  <si>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</si>
  <si>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</si>
  <si>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</si>
  <si>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</si>
  <si>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</si>
  <si>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</si>
  <si>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</si>
  <si>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</si>
  <si>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</si>
  <si>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</si>
  <si>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</si>
  <si>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</si>
  <si>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</si>
  <si>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</si>
  <si>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</si>
  <si>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</si>
  <si>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</si>
  <si>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</si>
  <si>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</si>
  <si>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</si>
  <si>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</si>
  <si>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</si>
  <si>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</si>
  <si>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</si>
  <si>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</si>
  <si>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</si>
  <si>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</si>
  <si>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</si>
  <si>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</si>
  <si>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</si>
  <si>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</si>
  <si>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</si>
  <si>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</si>
  <si>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</si>
  <si>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</si>
  <si>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</si>
  <si>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</si>
  <si>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</si>
  <si>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</si>
  <si>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</si>
  <si>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</si>
  <si>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</si>
  <si>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</si>
  <si>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</si>
  <si>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</si>
  <si>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</si>
  <si>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</si>
  <si>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</si>
  <si>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</si>
  <si>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</si>
  <si>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</si>
  <si>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</si>
  <si>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</si>
  <si>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</si>
  <si>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</si>
  <si>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</si>
  <si>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</si>
  <si>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</si>
  <si>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</si>
  <si>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</si>
  <si>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</si>
  <si>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</si>
  <si>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</si>
  <si>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</si>
  <si>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</si>
  <si>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</si>
  <si>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</si>
  <si>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</si>
  <si>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</si>
  <si>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</si>
  <si>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</si>
  <si>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</si>
  <si>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</si>
  <si>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</si>
  <si>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</si>
  <si>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</si>
  <si>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</si>
  <si>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</si>
  <si>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</si>
  <si>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</si>
  <si>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</si>
  <si>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</si>
  <si>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</si>
  <si>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</si>
  <si>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</si>
  <si>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</si>
  <si>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</si>
  <si>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</si>
  <si>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</si>
  <si>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</si>
  <si>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</si>
  <si>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</si>
  <si>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</si>
  <si>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</si>
  <si>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</si>
  <si>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</si>
  <si>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</si>
  <si>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</si>
  <si>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</si>
  <si>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</si>
  <si>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</si>
  <si>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</si>
  <si>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</si>
  <si>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</si>
  <si>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</si>
  <si>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</si>
  <si>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</si>
  <si>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</si>
  <si>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</si>
  <si>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</si>
  <si>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</si>
  <si>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</si>
  <si>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</si>
  <si>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</si>
  <si>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</si>
  <si>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</si>
  <si>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</si>
  <si>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</si>
  <si>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</si>
  <si>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</si>
  <si>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</si>
  <si>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</si>
  <si>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</si>
  <si>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</si>
  <si>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</si>
  <si>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</si>
  <si>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</si>
  <si>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</si>
  <si>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</si>
  <si>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</si>
  <si>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</si>
  <si>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</si>
  <si>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</si>
  <si>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</si>
  <si>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</si>
  <si>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</si>
  <si>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</si>
  <si>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</si>
  <si>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</si>
  <si>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</si>
  <si>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</si>
  <si>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</si>
  <si>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</si>
  <si>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</si>
  <si>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</si>
  <si>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</si>
  <si>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</si>
  <si>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</si>
  <si>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</si>
  <si>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</si>
  <si>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</si>
  <si>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</si>
  <si>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</si>
  <si>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</si>
  <si>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</si>
  <si>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</si>
  <si>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</si>
  <si>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</si>
  <si>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</si>
  <si>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</si>
  <si>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</si>
  <si>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</si>
  <si>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</si>
  <si>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</si>
  <si>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</si>
  <si>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</si>
  <si>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</si>
  <si>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</si>
  <si>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</si>
  <si>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</si>
  <si>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</si>
  <si>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</si>
  <si>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</si>
  <si>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</si>
  <si>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</si>
  <si>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</si>
  <si>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</si>
  <si>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</si>
  <si>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</si>
  <si>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</si>
  <si>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</si>
  <si>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</si>
  <si>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</si>
  <si>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</si>
  <si>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</si>
  <si>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</si>
  <si>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</si>
  <si>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</si>
  <si>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</si>
  <si>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</si>
  <si>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</si>
  <si>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</si>
  <si>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</si>
  <si>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</si>
  <si>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</si>
  <si>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</si>
  <si>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</si>
  <si>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</si>
  <si>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</si>
  <si>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</si>
  <si>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</si>
  <si>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</si>
  <si>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</si>
  <si>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</si>
  <si>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</si>
  <si>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</si>
  <si>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</si>
  <si>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</si>
  <si>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</si>
  <si>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</si>
  <si>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</si>
  <si>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</si>
  <si>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</si>
  <si>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</si>
  <si>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</si>
  <si>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</si>
  <si>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</si>
  <si>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</si>
  <si>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</si>
  <si>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</si>
  <si>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</si>
  <si>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</si>
  <si>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</si>
  <si>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</si>
  <si>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</si>
  <si>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</si>
  <si>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</si>
  <si>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</si>
  <si>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</si>
  <si>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</si>
  <si>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</si>
  <si>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</si>
  <si>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</si>
  <si>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</si>
  <si>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</si>
  <si>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</si>
  <si>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</si>
  <si>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</si>
  <si>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</si>
  <si>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</si>
  <si>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</si>
  <si>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</si>
  <si>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</si>
  <si>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</si>
  <si>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</si>
  <si>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</si>
  <si>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</si>
  <si>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</si>
  <si>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</si>
  <si>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</si>
  <si>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</si>
  <si>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</si>
  <si>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</si>
  <si>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</si>
  <si>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</si>
  <si>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</si>
  <si>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</si>
  <si>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</si>
  <si>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</si>
  <si>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</si>
  <si>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</si>
  <si>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</si>
  <si>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</si>
  <si>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</si>
  <si>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</si>
  <si>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</si>
  <si>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</si>
  <si>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</si>
  <si>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</si>
  <si>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</si>
  <si>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</si>
  <si>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</si>
  <si>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</si>
  <si>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</si>
  <si>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</si>
  <si>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</si>
  <si>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</si>
  <si>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</si>
  <si>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</si>
  <si>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</si>
  <si>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</si>
  <si>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</si>
  <si>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</si>
  <si>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</si>
  <si>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</si>
  <si>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</si>
  <si>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</si>
  <si>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</si>
  <si>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</si>
  <si>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</si>
  <si>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</si>
  <si>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</si>
  <si>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</si>
  <si>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</si>
  <si>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</si>
  <si>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</si>
  <si>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</si>
  <si>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</si>
  <si>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</si>
  <si>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</si>
  <si>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</si>
  <si>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</si>
  <si>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</si>
  <si>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</si>
  <si>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</si>
  <si>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</si>
  <si>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</si>
  <si>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</si>
  <si>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</si>
  <si>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</si>
  <si>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</si>
  <si>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</si>
  <si>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</si>
  <si>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</si>
  <si>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</si>
  <si>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</si>
  <si>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</si>
  <si>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</si>
  <si>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</si>
  <si>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</si>
  <si>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</si>
  <si>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</si>
  <si>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</si>
  <si>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</si>
  <si>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</si>
  <si>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</si>
  <si>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</si>
  <si>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</si>
  <si>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</si>
  <si>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</si>
  <si>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</si>
  <si>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</si>
  <si>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</si>
  <si>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</si>
  <si>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</si>
  <si>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</si>
  <si>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</si>
  <si>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</si>
  <si>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</si>
  <si>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</si>
  <si>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</si>
  <si>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</si>
  <si>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</si>
  <si>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</si>
  <si>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</si>
  <si>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</si>
  <si>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</si>
  <si>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</si>
  <si>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</si>
  <si>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</si>
  <si>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</si>
  <si>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</si>
  <si>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</si>
  <si>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</si>
  <si>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</si>
  <si>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</si>
  <si>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</si>
  <si>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</si>
  <si>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</si>
  <si>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</si>
  <si>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</si>
  <si>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</si>
  <si>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</si>
  <si>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</si>
  <si>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</si>
  <si>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</si>
  <si>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</si>
  <si>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</si>
  <si>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</si>
  <si>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</si>
  <si>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</si>
  <si>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</si>
  <si>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</si>
  <si>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</si>
  <si>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</si>
  <si>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</si>
  <si>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</si>
  <si>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</si>
  <si>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</si>
  <si>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</si>
  <si>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</si>
  <si>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</si>
  <si>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</si>
  <si>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</si>
  <si>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</si>
  <si>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</si>
  <si>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</si>
  <si>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</si>
  <si>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</si>
  <si>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</si>
  <si>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</si>
  <si>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</si>
  <si>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</si>
  <si>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</si>
  <si>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</si>
  <si>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</si>
  <si>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</si>
  <si>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</si>
  <si>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</si>
  <si>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</si>
  <si>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</si>
  <si>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</si>
  <si>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</si>
  <si>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</si>
  <si>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</si>
  <si>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</si>
  <si>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</si>
  <si>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</si>
  <si>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</si>
  <si>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</si>
  <si>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</si>
  <si>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</si>
  <si>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</si>
  <si>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</si>
  <si>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</si>
  <si>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</si>
  <si>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</si>
  <si>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</si>
  <si>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</si>
  <si>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</si>
  <si>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</si>
  <si>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</si>
  <si>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</si>
  <si>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</si>
  <si>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</si>
  <si>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</si>
  <si>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</si>
  <si>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</si>
  <si>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</si>
  <si>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</si>
  <si>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</si>
  <si>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</si>
  <si>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</si>
  <si>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</si>
  <si>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</si>
  <si>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</si>
  <si>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</si>
  <si>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</si>
  <si>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</si>
  <si>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</si>
  <si>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</si>
  <si>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</si>
  <si>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</si>
  <si>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</si>
  <si>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</si>
  <si>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</si>
  <si>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</si>
  <si>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</si>
  <si>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</si>
  <si>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</si>
  <si>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</si>
  <si>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</si>
  <si>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</si>
  <si>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</si>
  <si>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</si>
  <si>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</si>
  <si>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</si>
  <si>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</si>
  <si>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</si>
  <si>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</si>
  <si>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</si>
  <si>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</si>
  <si>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</si>
  <si>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</si>
  <si>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</si>
  <si>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</si>
  <si>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</si>
  <si>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</si>
  <si>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</si>
  <si>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</si>
  <si>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</si>
  <si>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</si>
  <si>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</si>
  <si>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</si>
  <si>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</si>
  <si>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</si>
  <si>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</si>
  <si>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</si>
  <si>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</si>
  <si>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</si>
  <si>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</si>
  <si>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</si>
  <si>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</si>
  <si>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</si>
  <si>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</si>
  <si>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</si>
  <si>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</si>
  <si>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</si>
  <si>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</si>
  <si>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</si>
  <si>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</si>
  <si>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</si>
  <si>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</si>
  <si>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</si>
  <si>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</si>
  <si>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</si>
  <si>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</si>
  <si>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</si>
  <si>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</si>
  <si>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</si>
  <si>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</si>
  <si>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</si>
  <si>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</si>
  <si>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</si>
  <si>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</si>
  <si>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</si>
  <si>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</si>
  <si>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</si>
  <si>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</si>
  <si>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</si>
  <si>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</si>
  <si>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</si>
  <si>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</si>
  <si>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</si>
  <si>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</si>
  <si>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</si>
  <si>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</si>
  <si>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</si>
  <si>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</si>
  <si>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</si>
  <si>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</si>
  <si>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</si>
  <si>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</si>
  <si>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</si>
  <si>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</si>
  <si>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</si>
  <si>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</si>
  <si>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</si>
  <si>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</si>
  <si>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</si>
  <si>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</si>
  <si>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</si>
  <si>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</si>
  <si>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</si>
  <si>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</si>
  <si>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</si>
  <si>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</si>
  <si>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</si>
  <si>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</si>
  <si>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</si>
  <si>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</si>
  <si>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</si>
  <si>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</si>
  <si>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</si>
  <si>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</si>
  <si>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</si>
  <si>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</si>
  <si>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</si>
  <si>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</si>
  <si>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</si>
  <si>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</si>
  <si>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</si>
  <si>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</si>
  <si>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</si>
  <si>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</si>
  <si>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</si>
  <si>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</si>
  <si>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</si>
  <si>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</si>
  <si>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</si>
  <si>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</si>
  <si>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</si>
  <si>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</si>
  <si>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</si>
  <si>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</si>
  <si>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</si>
  <si>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</si>
  <si>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</si>
  <si>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</si>
  <si>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</si>
  <si>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</si>
  <si>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</si>
  <si>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</si>
  <si>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</si>
  <si>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</si>
  <si>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</si>
  <si>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</si>
  <si>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</si>
  <si>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</si>
  <si>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</si>
  <si>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</si>
  <si>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</si>
  <si>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</si>
  <si>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</si>
  <si>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</si>
  <si>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</si>
  <si>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</si>
  <si>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</si>
  <si>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</si>
  <si>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</si>
  <si>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</si>
  <si>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</si>
  <si>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</si>
  <si>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</si>
  <si>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</si>
  <si>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</si>
  <si>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</si>
  <si>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</si>
  <si>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</si>
  <si>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</si>
  <si>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</si>
  <si>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</si>
  <si>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</si>
  <si>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</si>
  <si>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</si>
  <si>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</si>
  <si>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</si>
  <si>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</si>
  <si>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</si>
  <si>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</si>
  <si>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</si>
  <si>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</si>
  <si>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</si>
  <si>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</si>
  <si>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</si>
  <si>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</si>
  <si>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</si>
  <si>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</si>
  <si>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</si>
  <si>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</si>
  <si>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</si>
  <si>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</si>
  <si>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</si>
  <si>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</si>
  <si>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</si>
  <si>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</si>
  <si>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</si>
  <si>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</si>
  <si>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</si>
  <si>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</si>
  <si>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</si>
  <si>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</si>
  <si>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</si>
  <si>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</si>
  <si>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</si>
  <si>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</si>
  <si>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</si>
  <si>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</si>
  <si>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</si>
  <si>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</si>
  <si>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</si>
  <si>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</si>
  <si>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</si>
  <si>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</si>
  <si>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</si>
  <si>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</si>
  <si>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</si>
  <si>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</si>
  <si>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</si>
  <si>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</si>
  <si>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</si>
  <si>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</si>
  <si>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</si>
  <si>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</si>
  <si>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</si>
  <si>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</si>
  <si>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</si>
  <si>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</si>
  <si>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</si>
  <si>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</si>
  <si>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</si>
  <si>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</si>
  <si>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</si>
  <si>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</si>
  <si>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</si>
  <si>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</si>
  <si>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</si>
  <si>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</si>
  <si>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</si>
  <si>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</si>
  <si>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</si>
  <si>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</si>
  <si>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</si>
  <si>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</si>
  <si>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</si>
  <si>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</si>
  <si>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</si>
  <si>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</si>
  <si>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</si>
  <si>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</si>
  <si>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</si>
  <si>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</si>
  <si>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</si>
  <si>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</si>
  <si>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</si>
  <si>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</si>
  <si>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</si>
  <si>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</si>
  <si>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</si>
  <si>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</si>
  <si>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</si>
  <si>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</si>
  <si>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</si>
  <si>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</si>
  <si>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</si>
  <si>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</si>
  <si>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</si>
  <si>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</si>
  <si>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</si>
  <si>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</si>
  <si>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</si>
  <si>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</si>
  <si>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</si>
  <si>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</si>
  <si>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</si>
  <si>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</si>
  <si>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</si>
  <si>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</si>
  <si>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</si>
  <si>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</si>
  <si>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</si>
  <si>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</si>
  <si>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</si>
  <si>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</si>
  <si>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</si>
  <si>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</si>
  <si>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</si>
  <si>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</si>
  <si>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</si>
  <si>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</si>
  <si>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</si>
  <si>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</si>
  <si>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</si>
  <si>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</si>
  <si>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</si>
  <si>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</si>
  <si>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</si>
  <si>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</si>
  <si>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</si>
  <si>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</si>
  <si>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</si>
  <si>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</si>
  <si>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</si>
  <si>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</si>
  <si>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</si>
  <si>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</si>
  <si>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</si>
  <si>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</si>
  <si>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</si>
  <si>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</si>
  <si>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</si>
  <si>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</si>
  <si>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</si>
  <si>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</si>
  <si>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</si>
  <si>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</si>
  <si>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</si>
  <si>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</si>
  <si>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</si>
  <si>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</si>
  <si>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</si>
  <si>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</si>
  <si>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</si>
  <si>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</si>
  <si>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</si>
  <si>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</si>
  <si>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</si>
  <si>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</si>
  <si>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</si>
  <si>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</si>
  <si>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</si>
  <si>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</si>
  <si>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</si>
  <si>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</si>
  <si>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</si>
  <si>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</si>
  <si>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</si>
  <si>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</si>
  <si>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</si>
  <si>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</si>
  <si>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</si>
  <si>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</si>
  <si>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</si>
  <si>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</si>
  <si>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</si>
  <si>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</si>
  <si>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</si>
  <si>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</si>
  <si>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</si>
  <si>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</si>
  <si>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</si>
  <si>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</si>
  <si>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</si>
  <si>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</si>
  <si>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</si>
  <si>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</si>
  <si>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</si>
  <si>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</si>
  <si>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</si>
  <si>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</si>
  <si>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</si>
  <si>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</si>
  <si>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</si>
  <si>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</si>
  <si>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</si>
  <si>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</si>
  <si>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</si>
  <si>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</si>
  <si>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</si>
  <si>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</si>
  <si>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</si>
  <si>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</si>
  <si>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</si>
  <si>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</si>
  <si>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</si>
  <si>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</si>
  <si>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</si>
  <si>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</si>
  <si>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</si>
  <si>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</si>
  <si>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</si>
  <si>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</si>
  <si>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</si>
  <si>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</si>
  <si>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</si>
  <si>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</si>
  <si>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</si>
  <si>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</si>
  <si>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</si>
  <si>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</si>
  <si>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</si>
  <si>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</si>
  <si>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</si>
  <si>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</si>
  <si>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</si>
  <si>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</si>
  <si>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</si>
  <si>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</si>
  <si>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</si>
  <si>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</si>
  <si>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</si>
  <si>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</si>
  <si>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</si>
  <si>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</si>
  <si>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</si>
  <si>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</si>
  <si>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</si>
  <si>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</si>
  <si>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</si>
  <si>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</si>
  <si>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</si>
  <si>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</si>
  <si>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</si>
  <si>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</si>
  <si>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</si>
  <si>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</si>
  <si>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</si>
  <si>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</si>
  <si>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</si>
  <si>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</si>
  <si>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</si>
  <si>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</si>
  <si>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</si>
  <si>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</si>
  <si>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</si>
  <si>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</si>
  <si>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</si>
  <si>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</si>
  <si>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</si>
  <si>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</si>
  <si>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</si>
  <si>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</si>
  <si>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</si>
  <si>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</si>
  <si>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</si>
  <si>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</si>
  <si>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</si>
  <si>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</si>
  <si>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</si>
  <si>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</si>
  <si>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</si>
  <si>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</si>
  <si>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</si>
  <si>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</si>
  <si>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</si>
  <si>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</si>
  <si>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</si>
  <si>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</si>
  <si>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</si>
  <si>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</si>
  <si>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</si>
  <si>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</si>
  <si>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</si>
  <si>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</si>
  <si>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</si>
  <si>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</si>
  <si>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</si>
  <si>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</si>
  <si>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</si>
  <si>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</si>
  <si>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</si>
  <si>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</si>
  <si>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</si>
  <si>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</si>
  <si>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</si>
  <si>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</si>
  <si>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</si>
  <si>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</si>
  <si>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</si>
  <si>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</si>
  <si>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</si>
  <si>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</si>
  <si>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</si>
  <si>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</si>
  <si>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</si>
  <si>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</si>
  <si>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</si>
  <si>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</si>
  <si>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</si>
  <si>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</si>
  <si>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</si>
  <si>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</si>
  <si>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</si>
  <si>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</si>
  <si>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</si>
  <si>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</si>
  <si>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</si>
  <si>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</si>
  <si>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</si>
  <si>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</si>
  <si>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</si>
  <si>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</si>
  <si>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</si>
  <si>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</si>
  <si>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</si>
  <si>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</si>
  <si>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</si>
  <si>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</si>
  <si>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</si>
  <si>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</si>
  <si>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</si>
  <si>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</si>
  <si>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</si>
  <si>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</si>
  <si>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</si>
  <si>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</si>
  <si>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</si>
  <si>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</si>
  <si>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</si>
  <si>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</si>
  <si>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</si>
  <si>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</si>
  <si>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</si>
  <si>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</si>
  <si>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</si>
  <si>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</si>
  <si>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</si>
  <si>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</si>
  <si>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</si>
  <si>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</si>
  <si>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</si>
  <si>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</si>
  <si>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</si>
  <si>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</si>
  <si>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</si>
  <si>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</si>
  <si>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</si>
  <si>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</si>
  <si>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</si>
  <si>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</si>
  <si>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</si>
  <si>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</si>
  <si>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</si>
  <si>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</si>
  <si>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</si>
  <si>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</si>
  <si>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</si>
  <si>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</si>
  <si>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</si>
  <si>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</si>
  <si>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</si>
  <si>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</si>
  <si>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</si>
  <si>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</si>
  <si>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</si>
  <si>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</si>
  <si>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</si>
  <si>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</si>
  <si>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</si>
  <si>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</si>
  <si>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</si>
  <si>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</si>
  <si>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</si>
  <si>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</si>
  <si>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</si>
  <si>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</si>
  <si>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</si>
  <si>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</si>
  <si>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</si>
  <si>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</si>
  <si>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</si>
  <si>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</si>
  <si>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</si>
  <si>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</si>
  <si>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</si>
  <si>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</si>
  <si>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</si>
  <si>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</si>
  <si>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</si>
  <si>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</si>
  <si>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</si>
  <si>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</si>
  <si>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</si>
  <si>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</si>
  <si>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</si>
  <si>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</si>
  <si>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</si>
  <si>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</si>
  <si>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</si>
  <si>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</si>
  <si>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</si>
  <si>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</si>
  <si>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</si>
  <si>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</si>
  <si>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</si>
  <si>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</si>
  <si>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</si>
  <si>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</si>
  <si>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</si>
  <si>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</si>
  <si>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</si>
  <si>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</si>
  <si>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</si>
  <si>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</si>
  <si>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</si>
  <si>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</si>
  <si>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</si>
  <si>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</si>
  <si>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</si>
  <si>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</si>
  <si>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</si>
  <si>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</si>
  <si>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</si>
  <si>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</si>
  <si>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</si>
  <si>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</si>
  <si>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</si>
  <si>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</si>
  <si>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</si>
  <si>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</si>
  <si>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</si>
  <si>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</si>
  <si>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</si>
  <si>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</si>
  <si>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</si>
  <si>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</si>
  <si>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</si>
  <si>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</si>
  <si>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</si>
  <si>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</si>
  <si>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</si>
  <si>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</si>
  <si>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</si>
  <si>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</si>
  <si>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</si>
  <si>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</si>
  <si>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</si>
  <si>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</si>
  <si>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</si>
  <si>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</si>
  <si>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</si>
  <si>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</si>
  <si>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</si>
  <si>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</si>
  <si>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</si>
  <si>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</si>
  <si>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</si>
  <si>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</si>
  <si>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</si>
  <si>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</si>
  <si>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</si>
  <si>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</si>
  <si>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</si>
  <si>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</si>
  <si>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</si>
  <si>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</si>
  <si>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</si>
  <si>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</si>
  <si>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</si>
  <si>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</si>
  <si>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</si>
  <si>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</si>
  <si>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</si>
  <si>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</si>
  <si>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</si>
  <si>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</si>
  <si>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</si>
  <si>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</si>
  <si>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</si>
  <si>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</si>
  <si>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</si>
  <si>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</si>
  <si>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</si>
  <si>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</si>
  <si>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</si>
  <si>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</si>
  <si>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</si>
  <si>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</si>
  <si>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</si>
  <si>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</si>
  <si>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</si>
  <si>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</si>
  <si>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</si>
  <si>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</si>
  <si>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</si>
  <si>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</si>
  <si>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</si>
  <si>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</si>
  <si>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</si>
  <si>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</si>
  <si>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</si>
  <si>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</si>
  <si>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</si>
  <si>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</si>
  <si>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</si>
  <si>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</si>
  <si>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</si>
  <si>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</si>
  <si>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</si>
  <si>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</si>
  <si>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</si>
  <si>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</si>
  <si>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</si>
  <si>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</si>
  <si>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</si>
  <si>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</si>
  <si>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</si>
  <si>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</si>
  <si>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</si>
  <si>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</si>
  <si>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</si>
  <si>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</si>
  <si>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</si>
  <si>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</si>
  <si>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</si>
  <si>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</si>
  <si>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</si>
  <si>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</si>
  <si>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</si>
  <si>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</si>
  <si>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</si>
  <si>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</si>
  <si>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</si>
  <si>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</si>
  <si>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</si>
  <si>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</si>
  <si>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</si>
  <si>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</si>
  <si>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</si>
  <si>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</si>
  <si>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</si>
  <si>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</si>
  <si>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</si>
  <si>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</si>
  <si>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</si>
  <si>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</si>
  <si>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</si>
  <si>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</si>
  <si>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</si>
  <si>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</si>
  <si>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</si>
  <si>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</si>
  <si>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</si>
  <si>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</si>
  <si>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</si>
  <si>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</si>
  <si>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</si>
  <si>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</si>
  <si>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</si>
  <si>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</si>
  <si>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</si>
  <si>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</si>
  <si>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</si>
  <si>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</si>
  <si>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</si>
  <si>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</si>
  <si>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</si>
  <si>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</si>
  <si>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</si>
  <si>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</si>
  <si>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</si>
  <si>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</si>
  <si>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</si>
  <si>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</si>
  <si>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</si>
  <si>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</si>
  <si>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</si>
  <si>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</si>
  <si>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</si>
  <si>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</si>
  <si>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</si>
  <si>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</si>
  <si>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</si>
  <si>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</si>
  <si>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</si>
  <si>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</si>
  <si>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</si>
  <si>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</si>
  <si>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</si>
  <si>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</si>
  <si>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</si>
  <si>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</si>
  <si>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</si>
  <si>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</si>
  <si>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</si>
  <si>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</si>
  <si>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</si>
  <si>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</si>
  <si>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</si>
  <si>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</si>
  <si>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</si>
  <si>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</si>
  <si>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</si>
  <si>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</si>
  <si>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</si>
  <si>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</si>
  <si>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</si>
  <si>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</si>
  <si>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</si>
  <si>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</si>
  <si>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</si>
  <si>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</si>
  <si>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</si>
  <si>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</si>
  <si>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</si>
  <si>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</si>
  <si>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</si>
  <si>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</si>
  <si>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</si>
  <si>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</si>
  <si>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</si>
  <si>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</si>
  <si>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</si>
  <si>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</si>
  <si>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</si>
  <si>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</si>
  <si>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</si>
  <si>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</si>
  <si>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</si>
  <si>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</si>
  <si>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</si>
  <si>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</si>
  <si>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</si>
  <si>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</si>
  <si>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</si>
  <si>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</si>
  <si>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</si>
  <si>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</si>
  <si>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</si>
  <si>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</si>
  <si>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</si>
  <si>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</si>
  <si>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</si>
  <si>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</si>
  <si>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</si>
  <si>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</si>
  <si>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</si>
  <si>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</si>
  <si>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</si>
  <si>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</si>
  <si>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</si>
  <si>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</si>
  <si>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</si>
  <si>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</si>
  <si>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</si>
  <si>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</si>
  <si>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</si>
  <si>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</si>
  <si>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</si>
  <si>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</si>
  <si>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</si>
  <si>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</si>
  <si>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</si>
  <si>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</si>
  <si>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</si>
  <si>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</si>
  <si>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</si>
  <si>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</si>
  <si>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</si>
  <si>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</si>
  <si>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</si>
  <si>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</si>
  <si>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</si>
  <si>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</si>
  <si>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</si>
  <si>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</si>
  <si>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</si>
  <si>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</si>
  <si>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</si>
  <si>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</si>
  <si>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</si>
  <si>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</si>
  <si>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</si>
  <si>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</si>
  <si>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</si>
  <si>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</si>
  <si>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</si>
  <si>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</si>
  <si>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</si>
  <si>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</si>
  <si>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</si>
  <si>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</si>
  <si>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</si>
  <si>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</si>
  <si>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</si>
  <si>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</si>
  <si>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</si>
  <si>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</si>
  <si>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</si>
  <si>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</si>
  <si>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</si>
  <si>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</si>
  <si>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</si>
  <si>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</si>
  <si>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</si>
  <si>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</si>
  <si>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</si>
  <si>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</si>
  <si>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</si>
  <si>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</si>
  <si>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</si>
  <si>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</si>
  <si>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</si>
  <si>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</si>
  <si>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</si>
  <si>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</si>
  <si>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</si>
  <si>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</si>
  <si>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</si>
  <si>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</si>
  <si>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</si>
  <si>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</si>
  <si>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</si>
  <si>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</si>
  <si>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</si>
  <si>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</si>
  <si>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</si>
  <si>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</si>
  <si>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</si>
  <si>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</si>
  <si>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</si>
  <si>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</si>
  <si>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</si>
  <si>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</si>
  <si>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</si>
  <si>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</si>
  <si>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</si>
  <si>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</si>
  <si>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</si>
  <si>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</si>
  <si>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</si>
  <si>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</si>
  <si>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</si>
  <si>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</si>
  <si>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</si>
  <si>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</si>
  <si>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</si>
  <si>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</si>
  <si>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</si>
  <si>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</si>
  <si>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</si>
  <si>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</si>
  <si>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</si>
  <si>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</si>
  <si>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</si>
  <si>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</si>
  <si>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</si>
  <si>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</si>
  <si>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</si>
  <si>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</si>
  <si>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</si>
  <si>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</si>
  <si>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</si>
  <si>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</si>
  <si>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</si>
  <si>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</si>
  <si>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</si>
  <si>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</si>
  <si>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</si>
  <si>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</si>
  <si>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</si>
  <si>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</si>
  <si>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</si>
  <si>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</si>
  <si>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</si>
  <si>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</si>
  <si>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</si>
  <si>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</si>
  <si>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</si>
  <si>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</si>
  <si>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</si>
  <si>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</si>
  <si>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</si>
  <si>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</si>
  <si>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</si>
  <si>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</si>
  <si>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</si>
  <si>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</si>
  <si>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</si>
  <si>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</si>
  <si>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</si>
  <si>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</si>
  <si>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</si>
  <si>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</si>
  <si>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</si>
  <si>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</si>
  <si>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</si>
  <si>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</si>
  <si>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</si>
  <si>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</si>
  <si>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</si>
  <si>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</si>
  <si>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</si>
  <si>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</si>
  <si>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</si>
  <si>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</si>
  <si>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</si>
  <si>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</si>
  <si>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</si>
  <si>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</si>
  <si>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</si>
  <si>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</si>
  <si>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</si>
  <si>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</si>
  <si>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</si>
  <si>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</si>
  <si>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</si>
  <si>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</si>
  <si>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</si>
  <si>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</si>
  <si>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</si>
  <si>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</si>
  <si>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</si>
  <si>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</si>
  <si>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</si>
  <si>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</si>
  <si>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</si>
  <si>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</si>
  <si>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</si>
  <si>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</si>
  <si>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</si>
  <si>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</si>
  <si>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</si>
  <si>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</si>
  <si>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</si>
  <si>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</si>
  <si>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</si>
  <si>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</si>
  <si>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</si>
  <si>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</si>
  <si>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</si>
  <si>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</si>
  <si>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</si>
  <si>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</si>
  <si>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</si>
  <si>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</si>
  <si>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</si>
  <si>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</si>
  <si>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</si>
  <si>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</si>
  <si>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</si>
  <si>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</si>
  <si>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</si>
  <si>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</si>
  <si>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</si>
  <si>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</si>
  <si>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</si>
  <si>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</si>
  <si>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</si>
  <si>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</si>
  <si>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</si>
  <si>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</si>
  <si>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</si>
  <si>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</si>
  <si>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</si>
  <si>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</si>
  <si>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</si>
  <si>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</si>
  <si>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</si>
  <si>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</si>
  <si>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</si>
  <si>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</si>
  <si>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</si>
  <si>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</si>
  <si>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</si>
  <si>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</si>
  <si>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</si>
  <si>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</si>
  <si>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</si>
  <si>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</si>
  <si>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</si>
  <si>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</si>
  <si>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</si>
  <si>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</si>
  <si>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</si>
  <si>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</si>
  <si>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</si>
  <si>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</si>
  <si>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</si>
  <si>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</si>
  <si>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</si>
  <si>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</si>
  <si>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</si>
  <si>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</si>
  <si>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</si>
  <si>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</si>
  <si>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</si>
  <si>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</si>
  <si>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</si>
  <si>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</si>
  <si>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</si>
  <si>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</si>
  <si>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</si>
  <si>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</si>
  <si>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</si>
  <si>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</si>
  <si>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</si>
  <si>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</si>
  <si>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</si>
  <si>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</si>
  <si>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</si>
  <si>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</si>
  <si>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</si>
  <si>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</si>
  <si>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</si>
  <si>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</si>
  <si>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</si>
  <si>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</si>
  <si>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</si>
  <si>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</si>
  <si>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</si>
  <si>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</si>
  <si>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</si>
  <si>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</si>
  <si>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</si>
  <si>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</si>
  <si>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</si>
  <si>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</si>
  <si>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</si>
  <si>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</si>
  <si>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</si>
  <si>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</si>
  <si>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</si>
  <si>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</si>
  <si>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</si>
  <si>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</si>
  <si>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</si>
  <si>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</si>
  <si>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</si>
  <si>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</si>
  <si>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</si>
  <si>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</si>
  <si>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</si>
  <si>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</si>
  <si>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</si>
  <si>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</si>
  <si>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</si>
  <si>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</si>
  <si>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</si>
  <si>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</si>
  <si>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</si>
  <si>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</si>
  <si>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</si>
  <si>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</si>
  <si>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</si>
  <si>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</si>
  <si>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</si>
  <si>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</si>
  <si>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</si>
  <si>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</si>
  <si>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</si>
  <si>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</si>
  <si>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</si>
  <si>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</si>
  <si>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</si>
  <si>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</si>
  <si>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</si>
  <si>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</si>
  <si>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</si>
  <si>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</si>
  <si>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</si>
  <si>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</si>
  <si>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</si>
  <si>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</si>
  <si>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</si>
  <si>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</si>
  <si>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</si>
  <si>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</si>
  <si>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</si>
  <si>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</si>
  <si>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</si>
  <si>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</si>
  <si>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</si>
  <si>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</si>
  <si>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</si>
  <si>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</si>
  <si>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</si>
  <si>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</si>
  <si>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</si>
  <si>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</si>
  <si>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</si>
  <si>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</si>
  <si>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</si>
  <si>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</si>
  <si>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</si>
  <si>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</si>
  <si>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</si>
  <si>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</si>
  <si>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</si>
  <si>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</si>
  <si>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</si>
  <si>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</si>
  <si>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</si>
  <si>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</si>
  <si>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</si>
  <si>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</si>
  <si>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</si>
  <si>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</si>
  <si>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</si>
  <si>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</si>
  <si>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</si>
  <si>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</si>
  <si>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</si>
  <si>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</si>
  <si>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</si>
  <si>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</si>
  <si>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</si>
  <si>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</si>
  <si>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</si>
  <si>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</si>
  <si>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</si>
  <si>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</si>
  <si>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</si>
  <si>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</si>
  <si>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</si>
  <si>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</si>
  <si>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</si>
  <si>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</si>
  <si>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</si>
  <si>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</si>
  <si>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</si>
  <si>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</si>
  <si>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</si>
  <si>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</si>
  <si>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</si>
  <si>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</si>
  <si>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</si>
  <si>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</si>
  <si>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</si>
  <si>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</si>
  <si>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</si>
  <si>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</si>
  <si>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</si>
  <si>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</si>
  <si>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</si>
  <si>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</si>
  <si>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</si>
  <si>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</si>
  <si>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</si>
  <si>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</si>
  <si>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</si>
  <si>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</si>
  <si>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</si>
  <si>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</si>
  <si>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</si>
  <si>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</si>
  <si>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</si>
  <si>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</si>
  <si>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</si>
  <si>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</si>
  <si>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</si>
  <si>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</si>
  <si>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</si>
  <si>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</si>
  <si>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</si>
  <si>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</si>
  <si>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</si>
  <si>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</si>
  <si>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</si>
  <si>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</si>
  <si>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</si>
  <si>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</si>
  <si>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</si>
  <si>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</si>
  <si>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</si>
  <si>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</si>
  <si>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</si>
  <si>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</si>
  <si>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</si>
  <si>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</si>
  <si>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</si>
  <si>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</si>
  <si>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</si>
  <si>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</si>
  <si>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</si>
  <si>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</si>
  <si>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</si>
  <si>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</si>
  <si>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</si>
  <si>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</si>
  <si>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</si>
  <si>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</si>
  <si>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</si>
  <si>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</si>
  <si>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</si>
  <si>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</si>
  <si>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</si>
  <si>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</si>
  <si>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</si>
  <si>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</si>
  <si>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</si>
  <si>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</si>
  <si>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</si>
  <si>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</si>
  <si>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</si>
  <si>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</si>
  <si>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</si>
  <si>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</si>
  <si>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</si>
  <si>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</si>
  <si>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</si>
  <si>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</si>
  <si>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</si>
  <si>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</si>
  <si>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</si>
  <si>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</si>
  <si>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</si>
  <si>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</si>
  <si>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</si>
  <si>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</si>
  <si>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</si>
  <si>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</si>
  <si>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</si>
  <si>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</si>
  <si>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</si>
  <si>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</si>
  <si>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</si>
  <si>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</si>
  <si>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</si>
  <si>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</si>
  <si>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</si>
  <si>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</si>
  <si>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</si>
  <si>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</si>
  <si>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</si>
  <si>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</si>
  <si>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</si>
  <si>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</si>
  <si>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</si>
  <si>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</si>
  <si>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</si>
  <si>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</si>
  <si>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</si>
  <si>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</si>
  <si>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</si>
  <si>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</si>
  <si>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</si>
  <si>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</si>
  <si>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</si>
  <si>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</si>
  <si>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</si>
  <si>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</si>
  <si>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</si>
  <si>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</si>
  <si>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</si>
  <si>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</si>
  <si>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</si>
  <si>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</si>
  <si>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</si>
  <si>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</si>
  <si>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</si>
  <si>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</si>
  <si>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</si>
  <si>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</si>
  <si>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</si>
  <si>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</si>
  <si>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</si>
  <si>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</si>
  <si>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</si>
  <si>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</si>
  <si>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</si>
  <si>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</si>
  <si>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</si>
  <si>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</si>
  <si>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</si>
  <si>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</si>
  <si>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</si>
  <si>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</si>
  <si>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</si>
  <si>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</si>
  <si>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</si>
  <si>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</si>
  <si>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</si>
  <si>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</si>
  <si>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</si>
  <si>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</si>
  <si>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</si>
  <si>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</si>
  <si>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</si>
  <si>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</si>
  <si>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</si>
  <si>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</si>
  <si>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</si>
  <si>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</si>
  <si>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</si>
  <si>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</si>
  <si>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</si>
  <si>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</si>
  <si>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</si>
  <si>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</si>
  <si>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</si>
  <si>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</si>
  <si>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</si>
  <si>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</si>
  <si>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</si>
  <si>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</si>
  <si>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</si>
  <si>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</si>
  <si>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</si>
  <si>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</si>
  <si>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</si>
  <si>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</si>
  <si>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</si>
  <si>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</si>
  <si>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</si>
  <si>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</si>
  <si>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</si>
  <si>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</si>
  <si>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</si>
  <si>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</si>
  <si>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</si>
  <si>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</si>
  <si>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</si>
  <si>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</si>
  <si>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</si>
  <si>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</si>
  <si>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</si>
  <si>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</si>
  <si>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</si>
  <si>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</si>
  <si>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</si>
  <si>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</si>
  <si>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</si>
  <si>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</si>
  <si>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</si>
  <si>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</si>
  <si>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</si>
  <si>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</si>
  <si>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</si>
  <si>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</si>
  <si>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</si>
  <si>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</si>
  <si>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</si>
  <si>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</si>
  <si>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</si>
  <si>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</si>
  <si>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</si>
  <si>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</si>
  <si>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</si>
  <si>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</si>
  <si>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</si>
  <si>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</si>
  <si>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</si>
  <si>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</si>
  <si>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</si>
  <si>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</si>
  <si>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</si>
  <si>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</si>
  <si>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</si>
  <si>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</si>
  <si>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</si>
  <si>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</si>
  <si>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</si>
  <si>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</si>
  <si>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</si>
  <si>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</si>
  <si>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</si>
  <si>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</si>
  <si>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</si>
  <si>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</si>
  <si>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</si>
  <si>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</si>
  <si>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</si>
  <si>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</si>
  <si>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</si>
  <si>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</si>
  <si>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</si>
  <si>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</si>
  <si>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</si>
  <si>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</si>
  <si>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</si>
  <si>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</si>
  <si>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</si>
  <si>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</si>
  <si>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</si>
  <si>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</si>
  <si>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</si>
  <si>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</si>
  <si>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</si>
  <si>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</si>
  <si>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</si>
  <si>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</si>
  <si>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</si>
  <si>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</si>
  <si>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</si>
  <si>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</si>
  <si>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</si>
  <si>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</si>
  <si>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</si>
  <si>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</si>
  <si>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</si>
  <si>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</si>
  <si>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</si>
  <si>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</si>
  <si>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</si>
  <si>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</si>
  <si>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</si>
  <si>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</si>
  <si>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</si>
  <si>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</si>
  <si>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</si>
  <si>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</si>
  <si>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</si>
  <si>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</si>
  <si>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</si>
  <si>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</si>
  <si>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</si>
  <si>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</si>
  <si>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</si>
  <si>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</si>
  <si>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</si>
  <si>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</si>
  <si>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</si>
  <si>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</si>
  <si>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</si>
  <si>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</si>
  <si>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</si>
  <si>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</si>
  <si>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</si>
  <si>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</si>
  <si>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</si>
  <si>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</si>
  <si>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</si>
  <si>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</si>
  <si>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</si>
  <si>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</si>
  <si>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</si>
  <si>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</si>
  <si>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</si>
  <si>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</si>
  <si>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</si>
  <si>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</si>
  <si>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</si>
  <si>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</si>
  <si>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</si>
  <si>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</si>
  <si>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</si>
  <si>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</si>
  <si>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</si>
  <si>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</si>
  <si>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</si>
  <si>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</si>
  <si>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</si>
  <si>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</si>
  <si>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</si>
  <si>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</si>
  <si>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</si>
  <si>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</si>
  <si>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</si>
  <si>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</si>
  <si>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</si>
  <si>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</si>
  <si>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</si>
  <si>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</si>
  <si>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</si>
  <si>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</si>
  <si>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</si>
  <si>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</si>
  <si>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</si>
  <si>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</si>
  <si>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</si>
  <si>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</si>
  <si>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</si>
  <si>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</si>
  <si>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</si>
  <si>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</si>
  <si>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</si>
  <si>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</si>
  <si>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</si>
  <si>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</si>
  <si>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</si>
  <si>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</si>
  <si>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</si>
  <si>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</si>
  <si>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</si>
  <si>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</si>
  <si>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</si>
  <si>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</si>
  <si>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</si>
  <si>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</si>
  <si>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</si>
  <si>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</si>
  <si>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</si>
  <si>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</si>
  <si>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</si>
  <si>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</si>
  <si>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</si>
  <si>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</si>
  <si>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</si>
  <si>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</si>
  <si>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</si>
  <si>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</si>
  <si>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</si>
  <si>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</si>
  <si>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</si>
  <si>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</si>
  <si>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</si>
  <si>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</si>
  <si>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</si>
  <si>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</si>
  <si>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</si>
  <si>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</si>
  <si>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</si>
  <si>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</si>
  <si>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</si>
  <si>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</si>
  <si>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</si>
  <si>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</si>
  <si>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</si>
  <si>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</si>
  <si>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</si>
  <si>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</si>
  <si>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</si>
  <si>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</si>
  <si>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</si>
  <si>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</si>
  <si>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</si>
  <si>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</si>
  <si>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</si>
  <si>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</si>
  <si>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</si>
  <si>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</si>
  <si>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</si>
  <si>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</si>
  <si>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</si>
  <si>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</si>
  <si>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</si>
  <si>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</si>
  <si>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</si>
  <si>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</si>
  <si>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</si>
  <si>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</si>
  <si>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</si>
  <si>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</si>
  <si>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</si>
  <si>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</si>
  <si>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</si>
  <si>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</si>
  <si>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</si>
  <si>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</si>
  <si>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</si>
  <si>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</si>
  <si>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</si>
  <si>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</si>
  <si>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</si>
  <si>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</si>
  <si>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</si>
  <si>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</si>
  <si>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</si>
  <si>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</si>
  <si>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</si>
  <si>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</si>
  <si>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</si>
  <si>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</si>
  <si>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</si>
  <si>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</si>
  <si>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</si>
  <si>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</si>
  <si>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</si>
  <si>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</si>
  <si>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</si>
  <si>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</si>
  <si>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</si>
  <si>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</si>
  <si>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</si>
  <si>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</si>
  <si>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</si>
  <si>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</si>
  <si>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</si>
  <si>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</si>
  <si>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</si>
  <si>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</si>
  <si>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</si>
  <si>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</si>
  <si>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</si>
  <si>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</si>
  <si>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</si>
  <si>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</si>
  <si>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</si>
  <si>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</si>
  <si>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</si>
  <si>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</si>
  <si>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</si>
  <si>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</si>
  <si>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</si>
  <si>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</si>
  <si>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</si>
  <si>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</si>
  <si>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</si>
  <si>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</si>
  <si>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</si>
  <si>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</si>
  <si>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</si>
  <si>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</si>
  <si>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</si>
  <si>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</si>
  <si>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</si>
  <si>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</si>
  <si>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</si>
  <si>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</si>
  <si>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</si>
  <si>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</si>
  <si>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</si>
  <si>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</si>
  <si>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</si>
  <si>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</si>
  <si>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</si>
  <si>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</si>
  <si>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</si>
  <si>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</si>
  <si>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</si>
  <si>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</si>
  <si>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</si>
  <si>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</si>
  <si>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</si>
  <si>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</si>
  <si>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</si>
  <si>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</si>
  <si>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</si>
  <si>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</si>
  <si>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</si>
  <si>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</si>
  <si>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</si>
  <si>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</si>
  <si>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</si>
  <si>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</si>
  <si>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</si>
  <si>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</si>
  <si>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</si>
  <si>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</si>
  <si>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</si>
  <si>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</si>
  <si>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</si>
  <si>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</si>
  <si>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</si>
  <si>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</si>
  <si>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</si>
  <si>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</si>
  <si>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</si>
  <si>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</si>
  <si>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</si>
  <si>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</si>
  <si>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</si>
  <si>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</si>
  <si>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</si>
  <si>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</si>
  <si>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</si>
  <si>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</si>
  <si>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</si>
  <si>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</si>
  <si>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</si>
  <si>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</si>
  <si>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</si>
  <si>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</si>
  <si>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</si>
  <si>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</si>
  <si>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</si>
  <si>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</si>
  <si>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</si>
  <si>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</si>
  <si>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</si>
  <si>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</si>
  <si>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</si>
  <si>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</si>
  <si>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</si>
  <si>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</si>
  <si>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</si>
  <si>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</si>
  <si>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</si>
  <si>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</si>
  <si>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</si>
  <si>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</si>
  <si>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</si>
  <si>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</si>
  <si>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</si>
  <si>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</si>
  <si>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</si>
  <si>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</si>
  <si>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</si>
  <si>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</si>
  <si>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</si>
  <si>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</si>
  <si>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</si>
  <si>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</si>
  <si>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</si>
  <si>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</si>
  <si>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</si>
  <si>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</si>
  <si>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</si>
  <si>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</si>
  <si>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</si>
  <si>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</si>
  <si>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</si>
  <si>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</si>
  <si>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</si>
  <si>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</si>
  <si>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</si>
  <si>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</si>
  <si>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</si>
  <si>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</si>
  <si>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</si>
  <si>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</si>
  <si>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</si>
  <si>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</si>
  <si>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</si>
  <si>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</si>
  <si>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</si>
  <si>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</si>
  <si>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</si>
  <si>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</si>
  <si>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</si>
  <si>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</si>
  <si>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</si>
  <si>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</si>
  <si>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</si>
  <si>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</si>
  <si>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</si>
  <si>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</si>
  <si>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</si>
  <si>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</si>
  <si>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</si>
  <si>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</si>
  <si>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</si>
  <si>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</si>
  <si>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</si>
  <si>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</si>
  <si>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</si>
  <si>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</si>
  <si>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</si>
  <si>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</si>
  <si>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</si>
  <si>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</si>
  <si>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</si>
  <si>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</si>
  <si>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</si>
  <si>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</si>
  <si>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</si>
  <si>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</si>
  <si>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</si>
  <si>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</si>
  <si>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</si>
  <si>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</si>
  <si>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</si>
  <si>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</si>
  <si>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</si>
  <si>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</si>
  <si>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</si>
  <si>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</si>
  <si>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</si>
  <si>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</si>
  <si>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</si>
  <si>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</si>
  <si>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</si>
  <si>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</si>
  <si>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</si>
  <si>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</si>
  <si>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</si>
  <si>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</si>
  <si>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</si>
  <si>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</si>
  <si>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</si>
  <si>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</si>
  <si>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</si>
  <si>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</si>
  <si>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</si>
  <si>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</si>
  <si>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</si>
  <si>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</si>
  <si>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</si>
  <si>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</si>
  <si>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</si>
  <si>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</si>
  <si>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</si>
  <si>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</si>
  <si>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</si>
  <si>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</si>
  <si>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</si>
  <si>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</si>
  <si>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</si>
  <si>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</si>
  <si>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</si>
  <si>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</si>
  <si>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</si>
  <si>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</si>
  <si>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</si>
  <si>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</si>
  <si>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</si>
  <si>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</si>
  <si>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</si>
  <si>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</si>
  <si>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</si>
  <si>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</si>
  <si>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</si>
  <si>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</si>
  <si>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</si>
  <si>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</si>
  <si>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</si>
  <si>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</si>
  <si>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</si>
  <si>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</si>
  <si>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</si>
  <si>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</si>
  <si>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</si>
  <si>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</si>
  <si>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</si>
  <si>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</si>
  <si>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</si>
  <si>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</si>
  <si>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</si>
  <si>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</si>
  <si>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</si>
  <si>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</si>
  <si>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</si>
  <si>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</si>
  <si>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</si>
  <si>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</si>
  <si>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</si>
  <si>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</si>
  <si>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</si>
  <si>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</si>
  <si>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</si>
  <si>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</si>
  <si>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</si>
  <si>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</si>
  <si>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</si>
  <si>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</si>
  <si>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</si>
  <si>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</si>
  <si>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</si>
  <si>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</si>
  <si>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</si>
  <si>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</si>
  <si>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</si>
  <si>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</si>
  <si>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</si>
  <si>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</si>
  <si>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</si>
  <si>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</si>
  <si>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</si>
  <si>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</si>
  <si>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</si>
  <si>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</si>
  <si>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</si>
  <si>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</si>
  <si>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</si>
  <si>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</si>
  <si>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</si>
  <si>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</si>
  <si>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</si>
  <si>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</si>
  <si>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</si>
  <si>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</si>
  <si>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</si>
  <si>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</si>
  <si>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</si>
  <si>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</si>
  <si>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</si>
  <si>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</si>
  <si>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</si>
  <si>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</si>
  <si>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</si>
  <si>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</si>
  <si>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</si>
  <si>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</si>
  <si>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</si>
  <si>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</si>
  <si>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</si>
  <si>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</si>
  <si>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</si>
  <si>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</si>
  <si>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</si>
  <si>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</si>
  <si>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</si>
  <si>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</si>
  <si>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</si>
  <si>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</si>
  <si>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</si>
  <si>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</si>
  <si>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</si>
  <si>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</si>
  <si>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</si>
  <si>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</si>
  <si>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</si>
  <si>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</si>
  <si>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</si>
  <si>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</si>
  <si>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</si>
  <si>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</si>
  <si>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</si>
  <si>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</si>
  <si>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</si>
  <si>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</si>
  <si>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</si>
  <si>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</si>
  <si>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</si>
  <si>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</si>
  <si>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</si>
  <si>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</si>
  <si>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</si>
  <si>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</si>
  <si>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</si>
  <si>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</si>
  <si>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</si>
  <si>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</si>
  <si>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</si>
  <si>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</si>
  <si>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</si>
  <si>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</si>
  <si>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</si>
  <si>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</si>
  <si>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</si>
  <si>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</si>
  <si>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</si>
  <si>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</si>
  <si>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</si>
  <si>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</si>
  <si>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</si>
  <si>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</si>
  <si>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</si>
  <si>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</si>
  <si>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</si>
  <si>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</si>
  <si>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</si>
  <si>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</si>
  <si>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</si>
  <si>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</si>
  <si>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</si>
  <si>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</si>
  <si>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</si>
  <si>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</si>
  <si>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</si>
  <si>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</si>
  <si>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</si>
  <si>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</si>
  <si>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</si>
  <si>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</si>
  <si>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</si>
  <si>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</si>
  <si>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</si>
  <si>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</si>
  <si>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</si>
  <si>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</si>
  <si>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</si>
  <si>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</si>
  <si>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</si>
  <si>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</si>
  <si>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</si>
  <si>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</si>
  <si>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</si>
  <si>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</si>
  <si>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</si>
  <si>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</si>
  <si>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</si>
  <si>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</si>
  <si>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</si>
  <si>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</si>
  <si>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</si>
  <si>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</si>
  <si>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</si>
  <si>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</si>
  <si>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</si>
  <si>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</si>
  <si>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</si>
  <si>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</si>
  <si>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</si>
  <si>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</si>
  <si>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</si>
  <si>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</si>
  <si>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</si>
  <si>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</si>
  <si>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</si>
  <si>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</si>
  <si>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</si>
  <si>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</si>
  <si>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</si>
  <si>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</si>
  <si>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</si>
  <si>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</si>
  <si>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</si>
  <si>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</si>
  <si>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</si>
  <si>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</si>
  <si>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</si>
  <si>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</si>
  <si>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</si>
  <si>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</si>
  <si>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</si>
  <si>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</si>
  <si>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</si>
  <si>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</si>
  <si>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</si>
  <si>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</si>
  <si>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</si>
  <si>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</si>
  <si>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</si>
  <si>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</si>
  <si>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</si>
  <si>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</si>
  <si>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</si>
  <si>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</si>
  <si>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</si>
  <si>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</si>
  <si>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</si>
  <si>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</si>
  <si>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</si>
  <si>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</si>
  <si>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</si>
  <si>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</si>
  <si>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</si>
  <si>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</si>
  <si>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</si>
  <si>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</si>
  <si>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</si>
  <si>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</si>
  <si>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</si>
  <si>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</si>
  <si>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</si>
  <si>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</si>
  <si>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</si>
  <si>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</si>
  <si>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</si>
  <si>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</si>
  <si>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</si>
  <si>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</si>
  <si>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</si>
  <si>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</si>
  <si>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</si>
  <si>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</si>
  <si>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</si>
  <si>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</si>
  <si>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</si>
  <si>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</si>
  <si>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</si>
  <si>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</si>
  <si>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</si>
  <si>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</si>
  <si>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</si>
  <si>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</si>
  <si>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</si>
  <si>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</si>
  <si>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</si>
  <si>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</si>
  <si>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</si>
  <si>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</si>
  <si>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</si>
  <si>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</si>
  <si>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</si>
  <si>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</si>
  <si>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</si>
  <si>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</si>
  <si>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</si>
  <si>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</si>
  <si>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</si>
  <si>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</si>
  <si>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</si>
  <si>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</si>
  <si>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</si>
  <si>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</si>
  <si>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</si>
  <si>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</si>
  <si>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</si>
  <si>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</si>
  <si>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</si>
  <si>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</si>
  <si>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</si>
  <si>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</si>
  <si>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</si>
  <si>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</si>
  <si>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</si>
  <si>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</si>
  <si>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</si>
  <si>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</si>
  <si>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</si>
  <si>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</si>
  <si>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</si>
  <si>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</si>
  <si>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</si>
  <si>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</si>
  <si>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</si>
  <si>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</si>
  <si>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</si>
  <si>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</si>
  <si>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</si>
  <si>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</si>
  <si>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</si>
  <si>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</si>
  <si>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</si>
  <si>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</si>
  <si>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</si>
  <si>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</si>
  <si>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</si>
  <si>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</si>
  <si>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</si>
  <si>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</si>
  <si>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</si>
  <si>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</si>
  <si>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</si>
  <si>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</si>
  <si>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</si>
  <si>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</si>
  <si>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</si>
  <si>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</si>
  <si>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</si>
  <si>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</si>
  <si>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</si>
  <si>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</si>
  <si>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</si>
  <si>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</si>
  <si>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</si>
  <si>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</si>
  <si>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</si>
  <si>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</si>
  <si>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</si>
  <si>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</si>
  <si>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</si>
  <si>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</si>
  <si>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</si>
  <si>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</si>
  <si>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</si>
  <si>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</si>
  <si>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</si>
  <si>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</si>
  <si>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</si>
  <si>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</si>
  <si>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</si>
  <si>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</si>
  <si>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</si>
  <si>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</si>
  <si>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</si>
  <si>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</si>
  <si>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</si>
  <si>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</si>
  <si>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</si>
  <si>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</si>
  <si>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</si>
  <si>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</si>
  <si>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</si>
  <si>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</si>
  <si>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</si>
  <si>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</si>
  <si>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</si>
  <si>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</si>
  <si>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</si>
  <si>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</si>
  <si>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</si>
  <si>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</si>
  <si>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</si>
  <si>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</si>
  <si>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</si>
  <si>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</si>
  <si>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</si>
  <si>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</si>
  <si>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</si>
  <si>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</si>
  <si>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</si>
  <si>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</si>
  <si>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</si>
  <si>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</si>
  <si>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</si>
  <si>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</si>
  <si>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</si>
  <si>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</si>
  <si>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</si>
  <si>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</si>
  <si>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</si>
  <si>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</si>
  <si>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</si>
  <si>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</si>
  <si>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</si>
  <si>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</si>
  <si>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</si>
  <si>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</si>
  <si>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</si>
  <si>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</si>
  <si>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</si>
  <si>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</si>
  <si>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</si>
  <si>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</si>
  <si>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</si>
  <si>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</si>
  <si>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</si>
  <si>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</si>
  <si>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</si>
  <si>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</si>
  <si>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</si>
  <si>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</si>
  <si>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</si>
  <si>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</si>
  <si>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</si>
  <si>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</si>
  <si>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</si>
  <si>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</si>
  <si>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</si>
  <si>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</si>
  <si>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</si>
  <si>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</si>
  <si>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</si>
  <si>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</si>
  <si>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</si>
  <si>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</si>
  <si>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</si>
  <si>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</si>
  <si>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</si>
  <si>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</si>
  <si>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</si>
  <si>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</si>
  <si>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</si>
  <si>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</si>
  <si>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</si>
  <si>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</si>
  <si>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</si>
  <si>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</si>
  <si>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</si>
  <si>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</si>
  <si>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</si>
  <si>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</si>
  <si>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</si>
  <si>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</si>
  <si>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</si>
  <si>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</si>
  <si>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</si>
  <si>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</si>
  <si>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</si>
  <si>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</si>
  <si>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</si>
  <si>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</si>
  <si>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</si>
  <si>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</si>
  <si>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</si>
  <si>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</si>
  <si>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</si>
  <si>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</si>
  <si>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</si>
  <si>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</si>
  <si>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</si>
  <si>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</si>
  <si>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</si>
  <si>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</si>
  <si>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</si>
  <si>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</si>
  <si>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</si>
  <si>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</si>
  <si>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</si>
  <si>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</si>
  <si>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</si>
  <si>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</si>
  <si>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</si>
  <si>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</si>
  <si>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</si>
  <si>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</si>
  <si>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</si>
  <si>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</si>
  <si>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</si>
  <si>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</si>
  <si>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</si>
  <si>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</si>
  <si>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</si>
  <si>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</si>
  <si>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</si>
  <si>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</si>
  <si>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</si>
  <si>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</si>
  <si>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</si>
  <si>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</si>
  <si>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</si>
  <si>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</si>
  <si>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</si>
  <si>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</si>
  <si>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</si>
  <si>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</si>
  <si>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</si>
  <si>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</si>
  <si>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</si>
  <si>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</si>
  <si>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</si>
  <si>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</si>
  <si>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</si>
  <si>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</si>
  <si>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</si>
  <si>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</si>
  <si>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</si>
  <si>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</si>
  <si>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</si>
  <si>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</si>
  <si>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</si>
  <si>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</si>
  <si>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</si>
  <si>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</si>
  <si>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</si>
  <si>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</si>
  <si>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</si>
  <si>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</si>
  <si>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</si>
  <si>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</si>
  <si>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</si>
  <si>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</si>
  <si>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</si>
  <si>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</si>
  <si>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</si>
  <si>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</si>
  <si>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</si>
  <si>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</si>
  <si>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</si>
  <si>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</si>
  <si>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</si>
  <si>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</si>
  <si>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</si>
  <si>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</si>
  <si>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</si>
  <si>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</si>
  <si>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</si>
  <si>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</si>
  <si>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</si>
  <si>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</si>
  <si>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</si>
  <si>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</si>
  <si>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</si>
  <si>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</si>
  <si>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</si>
  <si>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</si>
  <si>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</si>
  <si>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</si>
  <si>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</si>
  <si>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</si>
  <si>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</si>
  <si>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</si>
  <si>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</si>
  <si>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</si>
  <si>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</si>
  <si>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</si>
  <si>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</si>
  <si>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</si>
  <si>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</si>
  <si>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</si>
  <si>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</si>
  <si>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</si>
  <si>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</si>
  <si>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</si>
  <si>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</si>
  <si>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</si>
  <si>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</si>
  <si>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</si>
  <si>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</si>
  <si>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</si>
  <si>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</si>
  <si>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</si>
  <si>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</si>
  <si>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</si>
  <si>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</si>
  <si>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</si>
  <si>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</si>
  <si>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</si>
  <si>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</si>
  <si>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</si>
  <si>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</si>
  <si>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</si>
  <si>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</si>
  <si>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</si>
  <si>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</si>
  <si>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</si>
  <si>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</si>
  <si>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</si>
  <si>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</si>
  <si>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</si>
  <si>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</si>
  <si>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</si>
  <si>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</si>
  <si>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</si>
  <si>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</si>
  <si>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</si>
  <si>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</si>
  <si>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</si>
  <si>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</si>
  <si>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</si>
  <si>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</si>
  <si>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</si>
  <si>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</si>
  <si>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</si>
  <si>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</si>
  <si>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</si>
  <si>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</si>
  <si>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</si>
  <si>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</si>
  <si>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</si>
  <si>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</si>
  <si>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</si>
  <si>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</si>
  <si>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</si>
  <si>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</si>
  <si>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</si>
  <si>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</si>
  <si>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</si>
  <si>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</si>
  <si>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</si>
  <si>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</si>
  <si>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</si>
  <si>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</si>
  <si>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</si>
  <si>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</si>
  <si>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</si>
  <si>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</si>
  <si>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</si>
  <si>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</si>
  <si>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</si>
  <si>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</si>
  <si>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</si>
  <si>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</si>
  <si>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</si>
  <si>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</si>
  <si>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</si>
  <si>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</si>
  <si>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</si>
  <si>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</si>
  <si>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</si>
  <si>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</si>
  <si>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</si>
  <si>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</si>
  <si>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</si>
  <si>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</si>
  <si>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</si>
  <si>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</si>
  <si>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</si>
  <si>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</si>
  <si>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</si>
  <si>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</si>
  <si>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</si>
  <si>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</si>
  <si>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</si>
  <si>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</si>
  <si>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</si>
  <si>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</si>
  <si>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</si>
  <si>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</si>
  <si>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</si>
  <si>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</si>
  <si>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</si>
  <si>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</si>
  <si>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</si>
  <si>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</si>
  <si>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</si>
  <si>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</si>
  <si>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</si>
  <si>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</si>
  <si>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</si>
  <si>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</si>
  <si>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</si>
  <si>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</si>
  <si>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</si>
  <si>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</si>
  <si>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</si>
  <si>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</si>
  <si>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</si>
  <si>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</si>
  <si>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</si>
  <si>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</si>
  <si>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</si>
  <si>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</si>
  <si>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</si>
  <si>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</si>
  <si>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</si>
  <si>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</si>
  <si>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</si>
  <si>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</si>
  <si>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</si>
  <si>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</si>
  <si>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</si>
  <si>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</si>
  <si>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</si>
  <si>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</si>
  <si>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</si>
  <si>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</si>
  <si>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</si>
  <si>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</si>
  <si>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</si>
  <si>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</si>
  <si>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</si>
  <si>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</si>
  <si>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</si>
  <si>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</si>
  <si>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</si>
  <si>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</si>
  <si>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</si>
  <si>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</si>
  <si>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</si>
  <si>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</si>
  <si>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</si>
  <si>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</si>
  <si>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</si>
  <si>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</si>
  <si>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</si>
  <si>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</si>
  <si>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</si>
  <si>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</si>
  <si>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</si>
  <si>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</si>
  <si>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</si>
  <si>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</si>
  <si>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</si>
  <si>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</si>
  <si>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</si>
  <si>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</si>
  <si>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</si>
  <si>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</si>
  <si>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</si>
  <si>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</si>
  <si>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</si>
  <si>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</si>
  <si>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</si>
  <si>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</si>
  <si>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</si>
  <si>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</si>
  <si>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</si>
  <si>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</si>
  <si>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</si>
  <si>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</si>
  <si>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</si>
  <si>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</si>
  <si>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</si>
  <si>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</si>
  <si>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</si>
  <si>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</si>
  <si>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</si>
  <si>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</si>
  <si>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</si>
  <si>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</si>
  <si>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</si>
  <si>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</si>
  <si>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</si>
  <si>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</si>
  <si>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</si>
  <si>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</si>
  <si>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</si>
  <si>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</si>
  <si>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</si>
  <si>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</si>
  <si>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</si>
  <si>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</si>
  <si>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</si>
  <si>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</si>
  <si>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</si>
  <si>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</si>
  <si>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</si>
  <si>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</si>
  <si>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</si>
  <si>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</si>
  <si>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</si>
  <si>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</si>
  <si>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</si>
  <si>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</si>
  <si>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</si>
  <si>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</si>
  <si>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</si>
  <si>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</si>
  <si>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</si>
  <si>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</si>
  <si>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</si>
  <si>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</si>
  <si>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</si>
  <si>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</si>
  <si>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</si>
  <si>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</si>
  <si>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</si>
  <si>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</si>
  <si>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</si>
  <si>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</si>
  <si>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</si>
  <si>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</si>
  <si>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</si>
  <si>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</si>
  <si>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</si>
  <si>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</si>
  <si>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</si>
  <si>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</si>
  <si>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</si>
  <si>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</si>
  <si>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</si>
  <si>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</si>
  <si>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</si>
  <si>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</si>
  <si>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</si>
  <si>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</si>
  <si>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</si>
  <si>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</si>
  <si>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</si>
  <si>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</si>
  <si>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</si>
  <si>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</si>
  <si>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</si>
  <si>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</si>
  <si>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</si>
  <si>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</si>
  <si>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</si>
  <si>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</si>
  <si>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</si>
  <si>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</si>
  <si>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</si>
  <si>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</si>
  <si>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</si>
  <si>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</si>
  <si>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</si>
  <si>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</si>
  <si>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</si>
  <si>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</si>
  <si>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</si>
  <si>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</si>
  <si>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</si>
  <si>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</si>
  <si>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</si>
  <si>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</si>
  <si>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</si>
  <si>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</si>
  <si>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</si>
  <si>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</si>
  <si>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</si>
  <si>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</si>
  <si>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</si>
  <si>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</si>
  <si>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</si>
  <si>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</si>
  <si>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</si>
  <si>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</si>
  <si>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</si>
  <si>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</si>
  <si>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</si>
  <si>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</si>
  <si>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</si>
  <si>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</si>
  <si>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</si>
  <si>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</si>
  <si>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</si>
  <si>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</si>
  <si>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</si>
  <si>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</si>
  <si>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</si>
  <si>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</si>
  <si>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</si>
  <si>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</si>
  <si>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</si>
  <si>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</si>
  <si>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</si>
  <si>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</si>
  <si>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</si>
  <si>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</si>
  <si>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</si>
  <si>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</si>
  <si>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</si>
  <si>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</si>
  <si>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</si>
  <si>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</si>
  <si>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</si>
  <si>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</si>
  <si>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</si>
  <si>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</si>
  <si>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</si>
  <si>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</si>
  <si>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</si>
  <si>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</si>
  <si>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</si>
  <si>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</si>
  <si>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</si>
  <si>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</si>
  <si>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</si>
  <si>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</si>
  <si>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</si>
  <si>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</si>
  <si>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</si>
  <si>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</si>
  <si>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</si>
  <si>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</si>
  <si>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</si>
  <si>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</si>
  <si>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</si>
  <si>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</si>
  <si>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</si>
  <si>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</si>
  <si>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</si>
  <si>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</si>
  <si>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</si>
  <si>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</si>
  <si>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</si>
  <si>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</si>
  <si>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</si>
  <si>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</si>
  <si>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</si>
  <si>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</si>
  <si>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</si>
  <si>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</si>
  <si>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</si>
  <si>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</si>
  <si>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</si>
  <si>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</si>
  <si>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</si>
  <si>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</si>
  <si>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</si>
  <si>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</si>
  <si>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</si>
  <si>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</si>
  <si>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</si>
  <si>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</si>
  <si>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</si>
  <si>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</si>
  <si>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</si>
  <si>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</si>
  <si>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</si>
  <si>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</si>
  <si>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</si>
  <si>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</si>
  <si>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</si>
  <si>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</si>
  <si>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</si>
  <si>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</si>
  <si>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</si>
  <si>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</si>
  <si>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</si>
  <si>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</si>
  <si>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</si>
  <si>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</si>
  <si>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</si>
  <si>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</si>
  <si>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</si>
  <si>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</si>
  <si>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</si>
  <si>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</si>
  <si>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</si>
  <si>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</si>
  <si>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</si>
  <si>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</si>
  <si>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</si>
  <si>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</si>
  <si>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</si>
  <si>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</si>
  <si>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</si>
  <si>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</si>
  <si>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</si>
  <si>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</si>
  <si>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</si>
  <si>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</si>
  <si>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</si>
  <si>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</si>
  <si>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</si>
  <si>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</si>
  <si>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</si>
  <si>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</si>
  <si>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</si>
  <si>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</si>
  <si>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</si>
  <si>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</si>
  <si>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</si>
  <si>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</si>
  <si>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</si>
  <si>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</si>
  <si>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</si>
  <si>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</si>
  <si>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</si>
  <si>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</si>
  <si>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</si>
  <si>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</si>
  <si>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</si>
  <si>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</si>
  <si>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</si>
  <si>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</si>
  <si>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</si>
  <si>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</si>
  <si>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</si>
  <si>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</si>
  <si>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</si>
  <si>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</si>
  <si>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</si>
  <si>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</si>
  <si>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</si>
  <si>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</si>
  <si>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</si>
  <si>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</si>
  <si>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</si>
  <si>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</si>
  <si>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</si>
  <si>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</si>
  <si>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</si>
  <si>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</si>
  <si>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</si>
  <si>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</si>
  <si>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</si>
  <si>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</si>
  <si>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</si>
  <si>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</si>
  <si>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</si>
  <si>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</si>
  <si>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</si>
  <si>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</si>
  <si>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</si>
  <si>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</si>
  <si>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</si>
  <si>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</si>
  <si>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</si>
  <si>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</si>
  <si>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</si>
  <si>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</si>
  <si>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</si>
  <si>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</si>
  <si>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</si>
  <si>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</si>
  <si>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</si>
  <si>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</si>
  <si>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</si>
  <si>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</si>
  <si>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</si>
  <si>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</si>
  <si>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</si>
  <si>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</si>
  <si>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</si>
  <si>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</si>
  <si>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</si>
  <si>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</si>
  <si>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</si>
  <si>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</si>
  <si>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</si>
  <si>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</si>
  <si>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</si>
  <si>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</si>
  <si>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</si>
  <si>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</si>
  <si>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</si>
  <si>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</si>
  <si>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</si>
  <si>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</si>
  <si>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</si>
  <si>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</si>
  <si>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</si>
  <si>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</si>
  <si>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</si>
  <si>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</si>
  <si>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</si>
  <si>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</si>
  <si>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</si>
  <si>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</si>
  <si>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</si>
  <si>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</si>
  <si>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</si>
  <si>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</si>
  <si>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</si>
  <si>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</si>
  <si>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</si>
  <si>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</si>
  <si>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</si>
  <si>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</si>
  <si>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</si>
  <si>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</si>
  <si>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</si>
  <si>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</si>
  <si>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</si>
  <si>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</si>
  <si>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</si>
  <si>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</si>
  <si>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</si>
  <si>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</si>
  <si>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</si>
  <si>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</si>
  <si>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</si>
  <si>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</si>
  <si>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</si>
  <si>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</si>
  <si>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</si>
  <si>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</si>
  <si>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</si>
  <si>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</si>
  <si>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</si>
  <si>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</si>
  <si>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</si>
  <si>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</si>
  <si>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</si>
  <si>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</si>
  <si>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</si>
  <si>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</si>
  <si>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</si>
  <si>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</si>
  <si>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</si>
  <si>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</si>
  <si>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</si>
  <si>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</si>
  <si>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</si>
  <si>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</si>
  <si>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</si>
  <si>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</si>
  <si>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</si>
  <si>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</si>
  <si>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</si>
  <si>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</si>
  <si>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</si>
  <si>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</si>
  <si>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</si>
  <si>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</si>
  <si>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</si>
  <si>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</si>
  <si>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</si>
  <si>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</si>
  <si>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</si>
  <si>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</si>
  <si>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</si>
  <si>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</si>
  <si>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</si>
  <si>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</si>
  <si>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</si>
  <si>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</si>
  <si>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</si>
  <si>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</si>
  <si>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</si>
  <si>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</si>
  <si>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</si>
  <si>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</si>
  <si>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</si>
  <si>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</si>
  <si>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</si>
  <si>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</si>
  <si>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</si>
  <si>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</si>
  <si>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</si>
  <si>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</si>
  <si>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</si>
  <si>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</si>
  <si>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</si>
  <si>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</si>
  <si>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</si>
  <si>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</si>
  <si>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</si>
  <si>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</si>
  <si>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</si>
  <si>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</si>
  <si>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</si>
  <si>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</si>
  <si>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</si>
  <si>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</si>
  <si>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</si>
  <si>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</si>
  <si>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</si>
  <si>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</si>
  <si>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</si>
  <si>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</si>
  <si>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</si>
  <si>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</si>
  <si>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</si>
  <si>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</si>
  <si>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</si>
  <si>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</si>
  <si>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</si>
  <si>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</si>
  <si>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</si>
  <si>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</si>
  <si>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</si>
  <si>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</si>
  <si>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</si>
  <si>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</si>
  <si>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</si>
  <si>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</si>
  <si>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</si>
  <si>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</si>
  <si>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</si>
  <si>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</si>
  <si>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</si>
  <si>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</si>
  <si>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</si>
  <si>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</si>
  <si>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</si>
  <si>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</si>
  <si>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</si>
  <si>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</si>
  <si>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</si>
  <si>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</si>
  <si>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</si>
  <si>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</si>
  <si>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</si>
  <si>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</si>
  <si>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</si>
  <si>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</si>
  <si>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</si>
  <si>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</si>
  <si>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</si>
  <si>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</si>
  <si>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</si>
  <si>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</si>
  <si>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</si>
  <si>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</si>
  <si>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</si>
  <si>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</si>
  <si>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</si>
  <si>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</si>
  <si>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</si>
  <si>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</si>
  <si>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</si>
  <si>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</si>
  <si>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</si>
  <si>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</si>
  <si>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</si>
  <si>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</si>
  <si>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</si>
  <si>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</si>
  <si>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</si>
  <si>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</si>
  <si>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</si>
  <si>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</si>
  <si>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</si>
  <si>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</si>
  <si>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</si>
  <si>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</si>
  <si>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</si>
  <si>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</si>
  <si>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</si>
  <si>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</si>
  <si>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</si>
  <si>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</si>
  <si>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</si>
  <si>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</si>
  <si>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</si>
  <si>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</si>
  <si>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</si>
  <si>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</si>
  <si>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</si>
  <si>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</si>
  <si>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</si>
  <si>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</si>
  <si>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</si>
  <si>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</si>
  <si>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</si>
  <si>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</si>
  <si>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</si>
  <si>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</si>
  <si>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</si>
  <si>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</si>
  <si>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</si>
  <si>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</si>
  <si>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</si>
  <si>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</si>
  <si>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</si>
  <si>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</si>
  <si>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</si>
  <si>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</si>
  <si>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</si>
  <si>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</si>
  <si>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</si>
  <si>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</si>
  <si>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</si>
  <si>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</si>
  <si>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</si>
  <si>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</si>
  <si>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</si>
  <si>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</si>
  <si>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</si>
  <si>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</si>
  <si>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</si>
  <si>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</si>
  <si>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</si>
  <si>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</si>
  <si>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</si>
  <si>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</si>
  <si>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</si>
  <si>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</si>
  <si>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</si>
  <si>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</si>
  <si>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</si>
  <si>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</si>
  <si>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</si>
  <si>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</si>
  <si>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</si>
  <si>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</si>
  <si>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</si>
  <si>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</si>
  <si>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</si>
  <si>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</si>
  <si>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</si>
  <si>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</si>
  <si>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</si>
  <si>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</si>
  <si>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</si>
  <si>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</si>
  <si>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</si>
  <si>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</si>
  <si>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</si>
  <si>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</si>
  <si>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</si>
  <si>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</si>
  <si>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</si>
  <si>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</si>
  <si>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</si>
  <si>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</si>
  <si>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</si>
  <si>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</si>
  <si>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</si>
  <si>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</si>
  <si>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</si>
  <si>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</si>
  <si>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</si>
  <si>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</si>
  <si>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</si>
  <si>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</si>
  <si>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</si>
  <si>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</si>
  <si>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</si>
  <si>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</si>
  <si>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</si>
  <si>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</si>
  <si>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</si>
  <si>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</si>
  <si>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</si>
  <si>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</si>
  <si>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</si>
  <si>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</si>
  <si>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</si>
  <si>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</si>
  <si>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</si>
  <si>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</si>
  <si>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</si>
  <si>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</si>
  <si>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</si>
  <si>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</si>
  <si>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</si>
  <si>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</si>
  <si>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</si>
  <si>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</si>
  <si>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</si>
  <si>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</si>
  <si>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</si>
  <si>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</si>
  <si>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</si>
  <si>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</si>
  <si>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</si>
  <si>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</si>
  <si>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</si>
  <si>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</si>
  <si>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</si>
  <si>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</si>
  <si>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</si>
  <si>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</si>
  <si>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</si>
  <si>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</si>
  <si>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</si>
  <si>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</si>
  <si>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</si>
  <si>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</si>
  <si>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</si>
  <si>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</si>
  <si>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</si>
  <si>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</si>
  <si>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</si>
  <si>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</si>
  <si>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</si>
  <si>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</si>
  <si>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</si>
  <si>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</si>
  <si>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</si>
  <si>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</si>
  <si>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</si>
  <si>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</si>
  <si>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</si>
  <si>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</si>
  <si>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</si>
  <si>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</si>
  <si>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</si>
  <si>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</si>
  <si>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</si>
  <si>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</si>
  <si>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</si>
  <si>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</si>
  <si>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</si>
  <si>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</si>
  <si>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</si>
  <si>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</si>
  <si>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</si>
  <si>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</si>
  <si>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</si>
  <si>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</si>
  <si>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</si>
  <si>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</si>
  <si>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</si>
  <si>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</si>
  <si>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</si>
  <si>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</si>
  <si>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</si>
  <si>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</si>
  <si>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</si>
  <si>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</si>
  <si>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</si>
  <si>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</si>
  <si>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</si>
  <si>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</si>
  <si>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</si>
  <si>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</si>
  <si>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</si>
  <si>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</si>
  <si>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</si>
  <si>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</si>
  <si>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</si>
  <si>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</si>
  <si>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</si>
  <si>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</si>
  <si>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</si>
  <si>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</si>
  <si>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</si>
  <si>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</si>
  <si>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</si>
  <si>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</si>
  <si>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</si>
  <si>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</si>
  <si>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</si>
  <si>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</si>
  <si>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</si>
  <si>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</si>
  <si>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</si>
  <si>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</si>
  <si>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</si>
  <si>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</si>
  <si>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</si>
  <si>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</si>
  <si>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</si>
  <si>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</si>
  <si>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</si>
  <si>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</si>
  <si>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</si>
  <si>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</si>
  <si>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</si>
  <si>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</si>
  <si>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</si>
  <si>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</si>
  <si>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</si>
  <si>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</si>
  <si>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</si>
  <si>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</si>
  <si>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</si>
  <si>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</si>
  <si>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</si>
  <si>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</si>
  <si>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</si>
  <si>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</si>
  <si>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</si>
  <si>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</si>
  <si>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</si>
  <si>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</si>
  <si>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</si>
  <si>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</si>
  <si>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</si>
  <si>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</si>
  <si>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</si>
  <si>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</si>
  <si>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</si>
  <si>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</si>
  <si>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</si>
  <si>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</si>
  <si>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</si>
  <si>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</si>
  <si>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</si>
  <si>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</si>
  <si>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</si>
  <si>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</si>
  <si>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</si>
  <si>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</si>
  <si>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</si>
  <si>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</si>
  <si>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</si>
  <si>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</si>
  <si>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</si>
  <si>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</si>
  <si>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</si>
  <si>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</si>
  <si>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</si>
  <si>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</si>
  <si>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</si>
  <si>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</si>
  <si>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</si>
  <si>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</si>
  <si>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</si>
  <si>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</si>
  <si>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</si>
  <si>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</si>
  <si>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</si>
  <si>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</si>
  <si>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</si>
  <si>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</si>
  <si>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</si>
  <si>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</si>
  <si>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</si>
  <si>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</si>
  <si>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</si>
  <si>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</si>
  <si>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</si>
  <si>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</si>
  <si>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</si>
  <si>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</si>
  <si>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</si>
  <si>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</si>
  <si>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</si>
  <si>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</si>
  <si>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</si>
  <si>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</si>
  <si>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</si>
  <si>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</si>
  <si>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</si>
  <si>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</si>
  <si>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</si>
  <si>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</si>
  <si>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</si>
  <si>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</si>
  <si>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</si>
  <si>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</si>
  <si>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</si>
  <si>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</si>
  <si>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</si>
  <si>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</si>
  <si>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</si>
  <si>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</si>
  <si>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</si>
  <si>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</si>
  <si>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</si>
  <si>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</si>
  <si>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</si>
  <si>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</si>
  <si>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</si>
  <si>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</si>
  <si>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</si>
  <si>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</si>
  <si>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</si>
  <si>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</si>
  <si>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</si>
  <si>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</si>
  <si>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</si>
  <si>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</si>
  <si>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</si>
  <si>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</si>
  <si>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</si>
  <si>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</si>
  <si>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</si>
  <si>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</si>
  <si>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</si>
  <si>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</si>
  <si>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</si>
  <si>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</si>
  <si>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</si>
  <si>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</si>
  <si>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</si>
  <si>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</si>
  <si>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</si>
  <si>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</si>
  <si>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</si>
  <si>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</si>
  <si>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</si>
  <si>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</si>
  <si>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</si>
  <si>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</si>
  <si>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</si>
  <si>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</si>
  <si>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</si>
  <si>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</si>
  <si>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</si>
  <si>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</si>
  <si>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</si>
  <si>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</si>
  <si>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</si>
  <si>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</si>
  <si>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</si>
  <si>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</si>
  <si>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</si>
  <si>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</si>
  <si>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</si>
  <si>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</si>
  <si>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</si>
  <si>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</si>
  <si>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</si>
  <si>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</si>
  <si>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</si>
  <si>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</si>
  <si>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</si>
  <si>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</si>
  <si>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</si>
  <si>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</si>
  <si>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</si>
  <si>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</si>
  <si>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</si>
  <si>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</si>
  <si>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</si>
  <si>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</si>
  <si>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</si>
  <si>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</si>
  <si>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</si>
  <si>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</si>
  <si>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</si>
  <si>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</si>
  <si>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</si>
  <si>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</si>
  <si>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</si>
  <si>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</si>
  <si>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</si>
  <si>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</si>
  <si>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</si>
  <si>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</si>
  <si>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</si>
  <si>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</si>
  <si>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</si>
  <si>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</si>
  <si>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</si>
  <si>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</si>
  <si>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</si>
  <si>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</si>
  <si>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</si>
  <si>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</si>
  <si>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</si>
  <si>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</si>
  <si>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</si>
  <si>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</si>
  <si>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</si>
  <si>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</si>
  <si>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</si>
  <si>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</si>
  <si>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</si>
  <si>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</si>
  <si>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</si>
  <si>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</si>
  <si>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</si>
  <si>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</si>
  <si>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</si>
  <si>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</si>
  <si>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</si>
  <si>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</si>
  <si>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</si>
  <si>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</si>
  <si>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</si>
  <si>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</si>
  <si>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</si>
  <si>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</si>
  <si>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</si>
  <si>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</si>
  <si>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</si>
  <si>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</si>
  <si>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</si>
  <si>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</si>
  <si>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</si>
  <si>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</si>
  <si>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</si>
  <si>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</si>
  <si>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</si>
  <si>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</si>
  <si>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</si>
  <si>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</si>
  <si>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</si>
  <si>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</si>
  <si>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</si>
  <si>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</si>
  <si>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</si>
  <si>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</si>
  <si>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</si>
  <si>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</si>
  <si>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</si>
  <si>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</si>
  <si>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</si>
  <si>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</si>
  <si>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</si>
  <si>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</si>
  <si>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</si>
  <si>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</si>
  <si>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</si>
  <si>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</si>
  <si>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</si>
  <si>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</si>
  <si>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</si>
  <si>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</si>
  <si>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</si>
  <si>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</si>
  <si>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</si>
  <si>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</si>
  <si>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</si>
  <si>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</si>
  <si>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</si>
  <si>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</si>
  <si>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</si>
  <si>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</si>
  <si>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</si>
  <si>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</si>
  <si>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</si>
  <si>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</si>
  <si>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</si>
  <si>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</si>
  <si>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</si>
  <si>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</si>
  <si>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</si>
  <si>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</si>
  <si>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</si>
  <si>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</si>
  <si>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</si>
  <si>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</si>
  <si>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</si>
  <si>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</si>
  <si>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</si>
  <si>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</si>
  <si>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</si>
  <si>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</si>
  <si>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</si>
  <si>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</si>
  <si>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</si>
  <si>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</si>
  <si>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</si>
  <si>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</si>
  <si>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</si>
  <si>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</si>
  <si>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</si>
  <si>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</si>
  <si>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</si>
  <si>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</si>
  <si>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</si>
  <si>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</si>
  <si>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</si>
  <si>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</si>
  <si>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</si>
  <si>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</si>
  <si>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</si>
  <si>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</si>
  <si>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</si>
  <si>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</si>
  <si>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</si>
  <si>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</si>
  <si>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</si>
  <si>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</si>
  <si>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</si>
  <si>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</si>
  <si>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</si>
  <si>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</si>
  <si>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</si>
  <si>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</si>
  <si>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</si>
  <si>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</si>
  <si>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</si>
  <si>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</si>
  <si>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</si>
  <si>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</si>
  <si>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</si>
  <si>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</si>
  <si>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</si>
  <si>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</si>
  <si>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</si>
  <si>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</si>
  <si>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</si>
  <si>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</si>
  <si>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</si>
  <si>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</si>
  <si>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</si>
  <si>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</si>
  <si>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</si>
  <si>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</si>
  <si>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</si>
  <si>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</si>
  <si>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</si>
  <si>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</si>
  <si>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</si>
  <si>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</si>
  <si>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</si>
  <si>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</si>
  <si>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</si>
  <si>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</si>
  <si>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</si>
  <si>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</si>
  <si>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</si>
  <si>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</si>
  <si>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</si>
  <si>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</si>
  <si>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</si>
  <si>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</si>
  <si>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</si>
  <si>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</si>
  <si>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</si>
  <si>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</si>
  <si>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</si>
  <si>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</si>
  <si>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</si>
  <si>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</si>
  <si>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</si>
  <si>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</si>
  <si>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</si>
  <si>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</si>
  <si>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</si>
  <si>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</si>
  <si>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</si>
  <si>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</si>
  <si>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</si>
  <si>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</si>
  <si>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</si>
  <si>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</si>
  <si>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</si>
  <si>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</si>
  <si>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</si>
  <si>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</si>
  <si>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</si>
  <si>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</si>
  <si>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</si>
  <si>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</si>
  <si>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</si>
  <si>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</si>
  <si>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</si>
  <si>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</si>
  <si>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</si>
  <si>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</si>
  <si>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</si>
  <si>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</si>
  <si>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</si>
  <si>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</si>
  <si>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</si>
  <si>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</si>
  <si>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</si>
  <si>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</si>
  <si>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</si>
  <si>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</si>
  <si>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</si>
  <si>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</si>
  <si>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</si>
  <si>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</si>
  <si>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</si>
  <si>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</si>
  <si>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</si>
  <si>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</si>
  <si>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</si>
  <si>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</si>
  <si>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</si>
  <si>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</si>
  <si>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</si>
  <si>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</si>
  <si>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</si>
  <si>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</si>
  <si>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</si>
  <si>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</si>
  <si>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</si>
  <si>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</si>
  <si>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</si>
  <si>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</si>
  <si>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</si>
  <si>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</si>
  <si>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</si>
  <si>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</si>
  <si>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</si>
  <si>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</si>
  <si>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</si>
  <si>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</si>
  <si>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</si>
  <si>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</si>
  <si>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</si>
  <si>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</si>
  <si>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</si>
  <si>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</si>
  <si>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</si>
  <si>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</si>
  <si>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</si>
  <si>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</si>
  <si>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</si>
  <si>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</si>
  <si>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</si>
  <si>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</si>
  <si>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</si>
  <si>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</si>
  <si>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</si>
  <si>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</si>
  <si>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</si>
  <si>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</si>
  <si>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</si>
  <si>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</si>
  <si>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</si>
  <si>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</si>
  <si>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</si>
  <si>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</si>
  <si>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</si>
  <si>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</si>
  <si>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</si>
  <si>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</si>
  <si>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</si>
  <si>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</si>
  <si>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</si>
  <si>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</si>
  <si>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</si>
  <si>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</si>
  <si>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</si>
  <si>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</si>
  <si>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</si>
  <si>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</si>
  <si>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</si>
  <si>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</si>
  <si>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</si>
  <si>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</si>
  <si>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</si>
  <si>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</si>
  <si>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</si>
  <si>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</si>
  <si>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</si>
  <si>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</si>
  <si>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</si>
  <si>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</si>
  <si>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</si>
  <si>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</si>
  <si>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</si>
  <si>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</si>
  <si>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</si>
  <si>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</si>
  <si>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</si>
  <si>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</si>
  <si>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</si>
  <si>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</si>
  <si>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</si>
  <si>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</si>
  <si>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</si>
  <si>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</si>
  <si>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</si>
  <si>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</si>
  <si>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</si>
  <si>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</si>
  <si>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</si>
  <si>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</si>
  <si>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</si>
  <si>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</si>
  <si>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</si>
  <si>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</si>
  <si>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</si>
  <si>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</si>
  <si>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</si>
  <si>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</si>
  <si>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</si>
  <si>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</si>
  <si>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</si>
  <si>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</si>
  <si>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</si>
  <si>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</si>
  <si>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</si>
  <si>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</si>
  <si>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</si>
  <si>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</si>
  <si>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</si>
  <si>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</si>
  <si>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</si>
  <si>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</si>
  <si>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</si>
  <si>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</si>
  <si>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</si>
  <si>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</si>
  <si>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</si>
  <si>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</si>
  <si>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</si>
  <si>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</si>
  <si>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</si>
  <si>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</si>
  <si>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</si>
  <si>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</si>
  <si>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</si>
  <si>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</si>
  <si>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</si>
  <si>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</si>
  <si>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</si>
  <si>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</si>
  <si>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</si>
  <si>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</si>
  <si>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</si>
  <si>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</si>
  <si>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</si>
  <si>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</si>
  <si>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</si>
  <si>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</si>
  <si>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</si>
  <si>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</si>
  <si>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</si>
  <si>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</si>
  <si>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</si>
  <si>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</si>
  <si>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</si>
  <si>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</si>
  <si>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</si>
  <si>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</si>
  <si>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</si>
  <si>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</si>
  <si>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</si>
  <si>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</si>
  <si>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</si>
  <si>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</si>
  <si>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</si>
  <si>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</si>
  <si>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</si>
  <si>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</si>
  <si>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</si>
  <si>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</si>
  <si>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</si>
  <si>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</si>
  <si>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</si>
  <si>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</si>
  <si>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</si>
  <si>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</si>
  <si>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</si>
  <si>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</si>
  <si>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</si>
  <si>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</si>
  <si>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</si>
  <si>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</si>
  <si>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</si>
  <si>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</si>
  <si>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</si>
  <si>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</si>
  <si>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</si>
  <si>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</si>
  <si>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</si>
  <si>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</si>
  <si>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</si>
  <si>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</si>
  <si>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</si>
  <si>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</si>
  <si>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</si>
  <si>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</si>
  <si>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</si>
  <si>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</si>
  <si>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</si>
  <si>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</si>
  <si>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</si>
  <si>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</si>
  <si>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</si>
  <si>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</si>
  <si>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</si>
  <si>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</si>
  <si>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</si>
  <si>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</si>
  <si>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</si>
  <si>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</si>
  <si>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</si>
  <si>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</si>
  <si>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</si>
  <si>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</si>
  <si>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</si>
  <si>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</si>
  <si>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</si>
  <si>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</si>
  <si>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</si>
  <si>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</si>
  <si>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</si>
  <si>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</si>
  <si>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</si>
  <si>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</si>
  <si>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</si>
  <si>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</si>
  <si>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</si>
  <si>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</si>
  <si>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</si>
  <si>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</si>
  <si>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</si>
  <si>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</si>
  <si>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</si>
  <si>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</si>
  <si>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</si>
  <si>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</si>
  <si>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</si>
  <si>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</si>
  <si>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</si>
  <si>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</si>
  <si>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</si>
  <si>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</si>
  <si>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</si>
  <si>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</si>
  <si>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</si>
  <si>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</si>
  <si>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</si>
  <si>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</si>
  <si>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</si>
  <si>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</si>
  <si>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</si>
  <si>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</si>
  <si>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</si>
  <si>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</si>
  <si>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</si>
  <si>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</si>
  <si>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</si>
  <si>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</si>
  <si>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</si>
  <si>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</si>
  <si>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</si>
  <si>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</si>
  <si>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</si>
  <si>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</si>
  <si>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</si>
  <si>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</si>
  <si>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</si>
  <si>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</si>
  <si>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</si>
  <si>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</si>
  <si>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</si>
  <si>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</si>
  <si>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</si>
  <si>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</si>
  <si>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</si>
  <si>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</si>
  <si>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</si>
  <si>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</si>
  <si>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</si>
  <si>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</si>
  <si>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</si>
  <si>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</si>
  <si>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</si>
  <si>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</si>
  <si>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</si>
  <si>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</si>
  <si>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</si>
  <si>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</si>
  <si>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</si>
  <si>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</si>
  <si>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</si>
  <si>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</si>
  <si>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</si>
  <si>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</si>
  <si>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</si>
  <si>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</si>
  <si>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</si>
  <si>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</si>
  <si>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</si>
  <si>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</si>
  <si>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</si>
  <si>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</si>
  <si>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</si>
  <si>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</si>
  <si>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</si>
  <si>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</si>
  <si>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</si>
  <si>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</si>
  <si>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</si>
  <si>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</si>
  <si>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</si>
  <si>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</si>
  <si>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</si>
  <si>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</si>
  <si>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</si>
  <si>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</si>
  <si>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</si>
  <si>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</si>
  <si>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</si>
  <si>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</si>
  <si>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</si>
  <si>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</si>
  <si>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</si>
  <si>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</si>
  <si>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</si>
  <si>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</si>
  <si>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</si>
  <si>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</si>
  <si>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</si>
  <si>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</si>
  <si>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</si>
  <si>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</si>
  <si>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</si>
  <si>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</si>
  <si>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</si>
  <si>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</si>
  <si>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</si>
  <si>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</si>
  <si>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</si>
  <si>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</si>
  <si>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</si>
  <si>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</si>
  <si>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</si>
  <si>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</si>
  <si>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</si>
  <si>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</si>
  <si>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</si>
  <si>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</si>
  <si>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</si>
  <si>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</si>
  <si>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</si>
  <si>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</si>
  <si>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</si>
  <si>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</si>
  <si>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</si>
  <si>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</si>
  <si>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</si>
  <si>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</si>
  <si>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</si>
  <si>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</si>
  <si>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</si>
  <si>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</si>
  <si>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</si>
  <si>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</si>
  <si>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</si>
  <si>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</si>
  <si>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</si>
  <si>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</si>
  <si>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</si>
  <si>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</si>
  <si>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</si>
  <si>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</si>
  <si>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</si>
  <si>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</si>
  <si>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</si>
  <si>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</si>
  <si>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</si>
  <si>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</si>
  <si>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</si>
  <si>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</si>
  <si>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</si>
  <si>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</si>
  <si>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</si>
  <si>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</si>
  <si>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</si>
  <si>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</si>
  <si>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</si>
  <si>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</si>
  <si>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</si>
  <si>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</si>
  <si>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</si>
  <si>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</si>
  <si>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</si>
  <si>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</si>
  <si>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</si>
  <si>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</si>
  <si>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</si>
  <si>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</si>
  <si>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</si>
  <si>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</si>
  <si>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</si>
  <si>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</si>
  <si>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</si>
  <si>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</si>
  <si>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</si>
  <si>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</si>
  <si>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</si>
  <si>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</si>
  <si>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</si>
  <si>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</si>
  <si>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</si>
  <si>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</si>
  <si>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</si>
  <si>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</si>
  <si>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</si>
  <si>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</si>
  <si>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</si>
  <si>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</si>
  <si>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</si>
  <si>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</si>
  <si>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</si>
  <si>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</si>
  <si>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</si>
  <si>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</si>
  <si>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</si>
  <si>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</si>
  <si>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</si>
  <si>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</si>
  <si>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</si>
  <si>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</si>
  <si>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</si>
  <si>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</si>
  <si>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</si>
  <si>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</si>
  <si>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</si>
  <si>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</si>
  <si>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</si>
  <si>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</si>
  <si>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</si>
  <si>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</si>
  <si>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</si>
  <si>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</si>
  <si>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</si>
  <si>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</si>
  <si>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</si>
  <si>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</si>
  <si>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</si>
  <si>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</si>
  <si>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</si>
  <si>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</si>
  <si>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</si>
  <si>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</si>
  <si>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</si>
  <si>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</si>
  <si>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</si>
  <si>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</si>
  <si>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</si>
  <si>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</si>
  <si>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</si>
  <si>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</si>
  <si>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</si>
  <si>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</si>
  <si>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</si>
  <si>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</si>
  <si>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</si>
  <si>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</si>
  <si>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</si>
  <si>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</si>
  <si>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</si>
  <si>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</si>
  <si>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</si>
  <si>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</si>
  <si>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</si>
  <si>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</si>
  <si>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</si>
  <si>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</si>
  <si>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</si>
  <si>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</si>
  <si>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</si>
  <si>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</si>
  <si>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</si>
  <si>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</si>
  <si>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</si>
  <si>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</si>
  <si>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</si>
  <si>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</si>
  <si>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</si>
  <si>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</si>
  <si>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</si>
  <si>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</si>
  <si>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</si>
  <si>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</si>
  <si>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</si>
  <si>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</si>
  <si>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</si>
  <si>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</si>
  <si>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</si>
  <si>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</si>
  <si>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</si>
  <si>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</si>
  <si>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</si>
  <si>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</si>
  <si>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</si>
  <si>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</si>
  <si>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</si>
  <si>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</si>
  <si>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</si>
  <si>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</si>
  <si>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</si>
  <si>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</si>
  <si>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</si>
  <si>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</si>
  <si>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</si>
  <si>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</si>
  <si>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</si>
  <si>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</si>
  <si>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</si>
  <si>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</si>
  <si>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</si>
  <si>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</si>
  <si>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</si>
  <si>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</si>
  <si>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</si>
  <si>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</si>
  <si>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</si>
  <si>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</si>
  <si>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</si>
  <si>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</si>
  <si>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</si>
  <si>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</si>
  <si>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</si>
  <si>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</si>
  <si>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</si>
  <si>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</si>
  <si>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</si>
  <si>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</si>
  <si>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</si>
  <si>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</si>
  <si>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</si>
  <si>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</si>
  <si>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</si>
  <si>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</si>
  <si>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</si>
  <si>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</si>
  <si>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</si>
  <si>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</si>
  <si>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</si>
  <si>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</si>
  <si>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</si>
  <si>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</si>
  <si>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</si>
  <si>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</si>
  <si>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</si>
  <si>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</si>
  <si>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</si>
  <si>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</si>
  <si>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</si>
  <si>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</si>
  <si>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</si>
  <si>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</si>
  <si>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</si>
  <si>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</si>
  <si>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</si>
  <si>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</si>
  <si>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</si>
  <si>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</si>
  <si>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</si>
  <si>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</si>
  <si>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</si>
  <si>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</si>
  <si>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</si>
  <si>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</si>
  <si>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</si>
  <si>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</si>
  <si>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</si>
  <si>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</si>
  <si>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</si>
  <si>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</si>
  <si>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</si>
  <si>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</si>
  <si>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</si>
  <si>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</si>
  <si>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</si>
  <si>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</si>
  <si>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</si>
  <si>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</si>
  <si>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</si>
  <si>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</si>
  <si>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</si>
  <si>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</si>
  <si>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</si>
  <si>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</si>
  <si>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</si>
  <si>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</si>
  <si>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</si>
  <si>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</si>
  <si>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</si>
  <si>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</si>
  <si>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</si>
  <si>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</si>
  <si>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</si>
  <si>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</si>
  <si>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</si>
  <si>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</si>
  <si>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</si>
  <si>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</si>
  <si>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</si>
  <si>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</si>
  <si>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</si>
  <si>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</si>
  <si>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</si>
  <si>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</si>
  <si>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</si>
  <si>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</si>
  <si>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</si>
  <si>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</si>
  <si>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</si>
  <si>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</si>
  <si>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</si>
  <si>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</si>
  <si>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</si>
  <si>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</si>
  <si>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</si>
  <si>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</si>
  <si>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</si>
  <si>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</si>
  <si>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</si>
  <si>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</si>
  <si>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</si>
  <si>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</si>
  <si>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</si>
  <si>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</si>
  <si>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</si>
  <si>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</si>
  <si>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</si>
  <si>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</si>
  <si>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</si>
  <si>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</si>
  <si>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</si>
  <si>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</si>
  <si>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</si>
  <si>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</si>
  <si>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</si>
  <si>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</si>
  <si>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</si>
  <si>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</si>
  <si>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</si>
  <si>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</si>
  <si>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</si>
  <si>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</si>
  <si>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</si>
  <si>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</si>
  <si>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</si>
  <si>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</si>
  <si>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</si>
  <si>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</si>
  <si>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</si>
  <si>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</si>
  <si>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</si>
  <si>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</si>
  <si>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</si>
  <si>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</si>
  <si>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</si>
  <si>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</si>
  <si>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</si>
  <si>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</si>
  <si>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</si>
  <si>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</si>
  <si>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</si>
  <si>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</si>
  <si>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</si>
  <si>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</si>
  <si>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</si>
  <si>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</si>
  <si>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</si>
  <si>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</si>
  <si>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</si>
  <si>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</si>
  <si>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</si>
  <si>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</si>
  <si>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</si>
  <si>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</si>
  <si>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</si>
  <si>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</si>
  <si>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</si>
  <si>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</si>
  <si>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</si>
  <si>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</si>
  <si>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</si>
  <si>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</si>
  <si>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</si>
  <si>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</si>
  <si>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</si>
  <si>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</si>
  <si>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</si>
  <si>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</si>
  <si>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</si>
  <si>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</si>
  <si>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</si>
  <si>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</si>
  <si>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</si>
  <si>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</si>
  <si>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</si>
  <si>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</si>
  <si>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</si>
  <si>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</si>
  <si>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</si>
  <si>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</si>
  <si>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</si>
  <si>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</si>
  <si>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</si>
  <si>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</si>
  <si>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</si>
  <si>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</si>
  <si>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</si>
  <si>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</si>
  <si>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</si>
  <si>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</si>
  <si>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</si>
  <si>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</si>
  <si>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</si>
  <si>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</si>
  <si>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</si>
  <si>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</si>
  <si>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</si>
  <si>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</si>
  <si>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</si>
  <si>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</si>
  <si>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</si>
  <si>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</si>
  <si>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</si>
  <si>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</si>
  <si>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</si>
  <si>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</si>
  <si>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</si>
  <si>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</si>
  <si>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</si>
  <si>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</si>
  <si>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</si>
  <si>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</si>
  <si>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</si>
  <si>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</si>
  <si>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</si>
  <si>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</si>
  <si>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</si>
  <si>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</si>
  <si>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</si>
  <si>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</si>
  <si>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</si>
  <si>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</si>
  <si>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</si>
  <si>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</si>
  <si>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</si>
  <si>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</si>
  <si>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</si>
  <si>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</si>
  <si>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</si>
  <si>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</si>
  <si>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</si>
  <si>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</si>
  <si>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</si>
  <si>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</si>
  <si>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</si>
  <si>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</si>
  <si>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</si>
  <si>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</si>
  <si>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</si>
  <si>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</si>
  <si>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</si>
  <si>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</si>
  <si>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</si>
  <si>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</si>
  <si>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</si>
  <si>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</si>
  <si>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</si>
  <si>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</si>
  <si>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</si>
  <si>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</si>
  <si>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</si>
  <si>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</si>
  <si>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</si>
  <si>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</si>
  <si>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</si>
  <si>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</si>
  <si>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</si>
  <si>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</si>
  <si>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</si>
  <si>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</si>
  <si>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</si>
  <si>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</si>
  <si>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</si>
  <si>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</si>
  <si>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</si>
  <si>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</si>
  <si>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</si>
  <si>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</si>
  <si>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</si>
  <si>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</si>
  <si>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</si>
  <si>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</si>
  <si>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</si>
  <si>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</si>
  <si>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</si>
  <si>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</si>
  <si>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</si>
  <si>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</si>
  <si>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</si>
  <si>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</si>
  <si>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</si>
  <si>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</si>
  <si>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</si>
  <si>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</si>
  <si>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</si>
  <si>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</si>
  <si>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</si>
  <si>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</si>
  <si>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</si>
  <si>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</si>
  <si>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</si>
  <si>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</si>
  <si>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</si>
  <si>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</si>
  <si>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</si>
  <si>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</si>
  <si>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</si>
  <si>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</si>
  <si>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</si>
  <si>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</si>
  <si>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</si>
  <si>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</si>
  <si>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</si>
  <si>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</si>
  <si>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</si>
  <si>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</si>
  <si>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</si>
  <si>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</si>
  <si>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</si>
  <si>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</si>
  <si>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</si>
  <si>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</si>
  <si>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</si>
  <si>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</si>
  <si>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</si>
  <si>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</si>
  <si>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</si>
  <si>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</si>
  <si>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</si>
  <si>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</si>
  <si>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</si>
  <si>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</si>
  <si>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</si>
  <si>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</si>
  <si>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</si>
  <si>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</si>
  <si>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</si>
  <si>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</si>
  <si>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</si>
  <si>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</si>
  <si>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</si>
  <si>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</si>
  <si>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</si>
  <si>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</si>
  <si>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</si>
  <si>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</si>
  <si>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</si>
  <si>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</si>
  <si>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</si>
  <si>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</si>
  <si>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</si>
  <si>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</si>
  <si>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</si>
  <si>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</si>
  <si>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</si>
  <si>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</si>
  <si>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</si>
  <si>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</si>
  <si>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</si>
  <si>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</si>
  <si>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</si>
  <si>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</si>
  <si>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</si>
  <si>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</si>
  <si>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</si>
  <si>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</si>
  <si>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</si>
  <si>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</si>
  <si>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</si>
  <si>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</si>
  <si>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</si>
  <si>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</si>
  <si>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</si>
  <si>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</si>
  <si>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</si>
  <si>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</si>
  <si>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</si>
  <si>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</si>
  <si>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</si>
  <si>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</si>
  <si>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</si>
  <si>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</si>
  <si>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</si>
  <si>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</si>
  <si>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</si>
  <si>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</si>
  <si>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</si>
  <si>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</si>
  <si>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</si>
  <si>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</si>
  <si>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</si>
  <si>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</si>
  <si>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</si>
  <si>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</si>
  <si>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</si>
  <si>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</si>
  <si>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</si>
  <si>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</si>
  <si>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</si>
  <si>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</si>
  <si>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</si>
  <si>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</si>
  <si>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</si>
  <si>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</si>
  <si>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</si>
  <si>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</si>
  <si>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</si>
  <si>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</si>
  <si>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</si>
  <si>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</si>
  <si>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</si>
  <si>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</si>
  <si>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</si>
  <si>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</si>
  <si>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</si>
  <si>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</si>
  <si>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</si>
  <si>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</si>
  <si>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</si>
  <si>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</si>
  <si>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</si>
  <si>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</si>
  <si>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</si>
  <si>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</si>
  <si>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</si>
  <si>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</si>
  <si>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</si>
  <si>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</si>
  <si>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</si>
  <si>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</si>
  <si>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</si>
  <si>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</si>
  <si>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</si>
  <si>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</si>
  <si>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</si>
  <si>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</si>
  <si>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</si>
  <si>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</si>
  <si>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</si>
  <si>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</si>
  <si>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</si>
  <si>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</si>
  <si>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</si>
  <si>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</si>
  <si>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</si>
  <si>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</si>
  <si>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</si>
  <si>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</si>
  <si>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</si>
  <si>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</si>
  <si>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</si>
  <si>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</si>
  <si>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</si>
  <si>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</si>
  <si>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</si>
  <si>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</si>
  <si>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</si>
  <si>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</si>
  <si>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</si>
  <si>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</si>
  <si>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</si>
  <si>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</si>
  <si>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</si>
  <si>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</si>
  <si>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</si>
  <si>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</si>
  <si>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</si>
  <si>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</si>
  <si>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</si>
  <si>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</si>
  <si>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</si>
  <si>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</si>
  <si>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</si>
  <si>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</si>
  <si>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</si>
  <si>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</si>
  <si>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</si>
  <si>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</si>
  <si>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</si>
  <si>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</si>
  <si>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</si>
  <si>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</si>
  <si>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</si>
  <si>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</si>
  <si>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</si>
  <si>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</si>
  <si>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</si>
  <si>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</si>
  <si>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</si>
  <si>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</si>
  <si>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</si>
  <si>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</si>
  <si>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</si>
  <si>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</si>
  <si>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</si>
  <si>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</si>
  <si>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</si>
  <si>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</si>
  <si>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</si>
  <si>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</si>
  <si>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</si>
  <si>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</si>
  <si>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</si>
  <si>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</si>
  <si>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</si>
  <si>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</si>
  <si>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</si>
  <si>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</si>
  <si>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</si>
  <si>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</si>
  <si>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</si>
  <si>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</si>
  <si>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</si>
  <si>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</si>
  <si>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</si>
  <si>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</si>
  <si>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</si>
  <si>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</si>
  <si>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</si>
  <si>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</si>
  <si>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</si>
  <si>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</si>
  <si>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</si>
  <si>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</si>
  <si>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</si>
  <si>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</si>
  <si>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</si>
  <si>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</si>
  <si>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</si>
  <si>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</si>
  <si>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</si>
  <si>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</si>
  <si>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</si>
  <si>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</si>
  <si>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</si>
  <si>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</si>
  <si>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</si>
  <si>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</si>
  <si>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</si>
  <si>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</si>
  <si>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</si>
  <si>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</si>
  <si>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</si>
  <si>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</si>
  <si>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</si>
  <si>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</si>
  <si>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</si>
  <si>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</si>
  <si>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</si>
  <si>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</si>
  <si>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</si>
  <si>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</si>
  <si>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</si>
  <si>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</si>
  <si>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</si>
  <si>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</si>
  <si>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</si>
  <si>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</si>
  <si>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</si>
  <si>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</si>
  <si>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</si>
  <si>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</si>
  <si>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</si>
  <si>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</si>
  <si>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</si>
  <si>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</si>
  <si>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</si>
  <si>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</si>
  <si>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</si>
  <si>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</si>
  <si>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</si>
  <si>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</si>
  <si>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</si>
  <si>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</si>
  <si>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</si>
  <si>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</si>
  <si>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</si>
  <si>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</si>
  <si>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</si>
  <si>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</si>
  <si>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</si>
  <si>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</si>
  <si>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</si>
  <si>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</si>
  <si>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</si>
  <si>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</si>
  <si>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</si>
  <si>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</si>
  <si>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</si>
  <si>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</si>
  <si>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</si>
  <si>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</si>
  <si>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</si>
  <si>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</si>
  <si>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</si>
  <si>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</si>
  <si>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</si>
  <si>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</si>
  <si>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</si>
  <si>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</si>
  <si>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</si>
  <si>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</si>
  <si>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</si>
  <si>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</si>
  <si>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</si>
  <si>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</si>
  <si>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</si>
  <si>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</si>
  <si>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</si>
  <si>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</si>
  <si>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</si>
  <si>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</si>
  <si>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</si>
  <si>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</si>
  <si>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</si>
  <si>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</si>
  <si>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</si>
  <si>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</si>
  <si>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</si>
  <si>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</si>
  <si>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</si>
  <si>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</si>
  <si>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</si>
  <si>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</si>
  <si>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</si>
  <si>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</si>
  <si>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</si>
  <si>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</si>
  <si>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</si>
  <si>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</si>
  <si>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</si>
  <si>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</si>
  <si>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</si>
  <si>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</si>
  <si>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</si>
  <si>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</si>
  <si>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</si>
  <si>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</si>
  <si>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</si>
  <si>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</si>
  <si>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</si>
  <si>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</si>
  <si>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</si>
  <si>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</si>
  <si>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</si>
  <si>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</si>
  <si>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</si>
  <si>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</si>
  <si>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</si>
  <si>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</si>
  <si>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</si>
  <si>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</si>
  <si>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</si>
  <si>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</si>
  <si>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</si>
  <si>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</si>
  <si>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</si>
  <si>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</si>
  <si>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</si>
  <si>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</si>
  <si>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</si>
  <si>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</si>
  <si>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</si>
  <si>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</si>
  <si>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</si>
  <si>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</si>
  <si>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</si>
  <si>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</si>
  <si>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</si>
  <si>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</si>
  <si>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</si>
  <si>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</si>
  <si>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</si>
  <si>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</si>
  <si>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</si>
  <si>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</si>
  <si>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</si>
  <si>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</si>
  <si>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</si>
  <si>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</si>
  <si>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</si>
  <si>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</si>
  <si>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</si>
  <si>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</si>
  <si>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</si>
  <si>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</si>
  <si>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</si>
  <si>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</si>
  <si>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</si>
  <si>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</si>
  <si>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</si>
  <si>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</si>
  <si>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</si>
  <si>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</si>
  <si>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</si>
  <si>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</si>
  <si>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</si>
  <si>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</si>
  <si>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</si>
  <si>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</si>
  <si>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</si>
  <si>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</si>
  <si>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</si>
  <si>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</si>
  <si>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</si>
  <si>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</si>
  <si>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</si>
  <si>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</si>
  <si>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</si>
  <si>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</si>
  <si>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</si>
  <si>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</si>
  <si>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</si>
  <si>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</si>
  <si>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</si>
  <si>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</si>
  <si>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</si>
  <si>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</si>
  <si>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</si>
  <si>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</si>
  <si>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</si>
  <si>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</si>
  <si>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</si>
  <si>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</si>
  <si>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</si>
  <si>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</si>
  <si>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</si>
  <si>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</si>
  <si>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</si>
  <si>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</si>
  <si>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</si>
  <si>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</si>
  <si>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</si>
  <si>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</si>
  <si>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</si>
  <si>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</si>
  <si>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</si>
  <si>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</si>
  <si>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</si>
  <si>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</si>
  <si>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</si>
  <si>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</si>
  <si>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</si>
  <si>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</si>
  <si>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</si>
  <si>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</si>
  <si>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</si>
  <si>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</si>
  <si>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</si>
  <si>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</si>
  <si>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</si>
  <si>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</si>
  <si>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</si>
  <si>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</si>
  <si>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</si>
  <si>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</si>
  <si>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</si>
  <si>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</si>
  <si>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</si>
  <si>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</si>
  <si>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</si>
  <si>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</si>
  <si>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</si>
  <si>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</si>
  <si>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</si>
  <si>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</si>
  <si>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</si>
  <si>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</si>
  <si>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</si>
  <si>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</si>
  <si>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</si>
  <si>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</si>
  <si>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</si>
  <si>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</si>
  <si>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</si>
  <si>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</si>
  <si>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</si>
  <si>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</si>
  <si>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</si>
  <si>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</si>
  <si>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</si>
  <si>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</si>
  <si>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</si>
  <si>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</si>
  <si>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</si>
  <si>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</si>
  <si>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</si>
  <si>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</si>
  <si>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</si>
  <si>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</si>
  <si>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</si>
  <si>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</si>
  <si>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</si>
  <si>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</si>
  <si>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</si>
  <si>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</si>
  <si>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</si>
  <si>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</si>
  <si>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</si>
  <si>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</si>
  <si>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</si>
  <si>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</si>
  <si>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</si>
  <si>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</si>
  <si>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</si>
  <si>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</si>
  <si>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</si>
  <si>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</si>
  <si>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</si>
  <si>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</si>
  <si>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</si>
  <si>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</si>
  <si>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</si>
  <si>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</si>
  <si>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</si>
  <si>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</si>
  <si>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</si>
  <si>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</si>
  <si>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</si>
  <si>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</si>
  <si>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</si>
  <si>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</si>
  <si>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</si>
  <si>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</si>
  <si>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</si>
  <si>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</si>
  <si>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</si>
  <si>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</si>
  <si>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</si>
  <si>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</si>
  <si>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</si>
  <si>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</si>
  <si>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</si>
  <si>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</si>
  <si>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</si>
  <si>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</si>
  <si>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</si>
  <si>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</si>
  <si>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</si>
  <si>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</si>
  <si>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</si>
  <si>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</si>
  <si>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</si>
  <si>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</si>
  <si>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</si>
  <si>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</si>
  <si>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</si>
  <si>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</si>
  <si>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</si>
  <si>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</si>
  <si>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</si>
  <si>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</si>
  <si>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</si>
  <si>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</si>
  <si>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</si>
  <si>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</si>
  <si>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</si>
  <si>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</si>
  <si>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</si>
  <si>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</si>
  <si>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</si>
  <si>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</si>
  <si>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</si>
  <si>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</si>
  <si>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</si>
  <si>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</si>
  <si>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</si>
  <si>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</si>
  <si>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</si>
  <si>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</si>
  <si>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</si>
  <si>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</si>
  <si>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</si>
  <si>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</si>
  <si>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</si>
  <si>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</si>
  <si>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</si>
  <si>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</si>
  <si>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</si>
  <si>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</si>
  <si>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</si>
  <si>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</si>
  <si>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</si>
  <si>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</si>
  <si>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</si>
  <si>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</si>
  <si>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</si>
  <si>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</si>
  <si>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</si>
  <si>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</si>
  <si>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</si>
  <si>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</si>
  <si>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</si>
  <si>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</si>
  <si>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</si>
  <si>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</si>
  <si>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</si>
  <si>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</si>
  <si>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</si>
  <si>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</si>
  <si>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</si>
  <si>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</si>
  <si>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</si>
  <si>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</si>
  <si>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</si>
  <si>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</si>
  <si>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</si>
  <si>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</si>
  <si>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</si>
  <si>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</si>
  <si>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</si>
  <si>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</si>
  <si>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</si>
  <si>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</si>
  <si>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</si>
  <si>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</si>
  <si>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</si>
  <si>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</si>
  <si>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</si>
  <si>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</si>
  <si>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</si>
  <si>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</si>
  <si>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</si>
  <si>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</si>
  <si>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</si>
  <si>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</si>
  <si>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</si>
  <si>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</si>
  <si>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</si>
  <si>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</si>
  <si>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</si>
  <si>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</si>
  <si>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</si>
  <si>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</si>
  <si>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</si>
  <si>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</si>
  <si>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</si>
  <si>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</si>
  <si>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</si>
  <si>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</si>
  <si>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</si>
  <si>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</si>
  <si>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</si>
  <si>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</si>
  <si>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</si>
  <si>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</si>
  <si>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</si>
  <si>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</si>
  <si>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</si>
  <si>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</si>
  <si>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</si>
  <si>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</si>
  <si>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</si>
  <si>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</si>
  <si>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</si>
  <si>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</si>
  <si>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</si>
  <si>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</si>
  <si>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</si>
  <si>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</si>
  <si>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</si>
  <si>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</si>
  <si>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</si>
  <si>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</si>
  <si>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</si>
  <si>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</si>
  <si>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</si>
  <si>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</si>
  <si>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</si>
  <si>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</si>
  <si>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</si>
  <si>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</si>
  <si>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</si>
  <si>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</si>
  <si>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</si>
  <si>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</si>
  <si>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</si>
  <si>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</si>
  <si>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</si>
  <si>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</si>
  <si>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</si>
  <si>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</si>
  <si>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</si>
  <si>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</si>
  <si>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</si>
  <si>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</si>
  <si>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</si>
  <si>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</si>
  <si>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</si>
  <si>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</si>
  <si>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</si>
  <si>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</si>
  <si>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</si>
  <si>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</si>
  <si>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</si>
  <si>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</si>
  <si>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</si>
  <si>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</si>
  <si>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</si>
  <si>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</si>
  <si>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</si>
  <si>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</si>
  <si>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</si>
  <si>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</si>
  <si>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</si>
  <si>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</si>
  <si>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</si>
  <si>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</si>
  <si>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</si>
  <si>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</si>
  <si>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</si>
  <si>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</si>
  <si>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</si>
  <si>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</si>
  <si>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</si>
  <si>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</si>
  <si>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</si>
  <si>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</si>
  <si>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</si>
  <si>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</si>
  <si>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</si>
  <si>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</si>
  <si>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</si>
  <si>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</si>
  <si>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</si>
  <si>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</si>
  <si>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</si>
  <si>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</si>
  <si>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</si>
  <si>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</si>
  <si>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</si>
  <si>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</si>
  <si>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</si>
  <si>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</si>
  <si>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</si>
  <si>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</si>
  <si>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</si>
  <si>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</si>
  <si>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</si>
  <si>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</si>
  <si>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</si>
  <si>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</si>
  <si>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</si>
  <si>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</si>
  <si>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</si>
  <si>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</si>
  <si>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</si>
  <si>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</si>
  <si>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</si>
  <si>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</si>
  <si>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</si>
  <si>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</si>
  <si>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</si>
  <si>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</si>
  <si>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</si>
  <si>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</si>
  <si>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</si>
  <si>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</si>
  <si>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</si>
  <si>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</si>
  <si>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</si>
  <si>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</si>
  <si>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</si>
  <si>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</si>
  <si>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</si>
  <si>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</si>
  <si>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</si>
  <si>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</si>
  <si>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</si>
  <si>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</si>
  <si>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</si>
  <si>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</si>
  <si>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</si>
  <si>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</si>
  <si>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</si>
  <si>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</si>
  <si>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</si>
  <si>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</si>
  <si>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</si>
  <si>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</si>
  <si>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</si>
  <si>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</si>
  <si>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</si>
  <si>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</si>
  <si>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</si>
  <si>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</si>
  <si>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</si>
  <si>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</si>
  <si>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</si>
  <si>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</si>
  <si>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</si>
  <si>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</si>
  <si>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</si>
  <si>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</si>
  <si>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</si>
  <si>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</si>
  <si>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</si>
  <si>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</si>
  <si>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</si>
  <si>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</si>
  <si>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</si>
  <si>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</si>
  <si>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</si>
  <si>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</si>
  <si>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</si>
  <si>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</si>
  <si>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</si>
  <si>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</si>
  <si>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</si>
  <si>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</si>
  <si>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</si>
  <si>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</si>
  <si>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</si>
  <si>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</si>
  <si>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</si>
  <si>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</si>
  <si>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</si>
  <si>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</si>
  <si>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</si>
  <si>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</si>
  <si>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</si>
  <si>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</si>
  <si>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</si>
  <si>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</si>
  <si>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</si>
  <si>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</si>
  <si>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</si>
  <si>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</si>
  <si>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</si>
  <si>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</si>
  <si>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</si>
  <si>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</si>
  <si>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</si>
  <si>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</si>
  <si>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</si>
  <si>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</si>
  <si>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</si>
  <si>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</si>
  <si>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</si>
  <si>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</si>
  <si>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</si>
  <si>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</si>
  <si>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</si>
  <si>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</si>
  <si>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</si>
  <si>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</si>
  <si>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</si>
  <si>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</si>
  <si>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</si>
  <si>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</si>
  <si>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</si>
  <si>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</si>
  <si>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</si>
  <si>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</si>
  <si>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</si>
  <si>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</si>
  <si>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</si>
  <si>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</si>
  <si>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</si>
  <si>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</si>
  <si>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</si>
  <si>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</si>
  <si>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</si>
  <si>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</si>
  <si>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</si>
  <si>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</si>
  <si>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</si>
  <si>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</si>
  <si>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</si>
  <si>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</si>
  <si>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</si>
  <si>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</si>
  <si>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</si>
  <si>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</si>
  <si>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</si>
  <si>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</si>
  <si>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</si>
  <si>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</si>
  <si>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</si>
  <si>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</si>
  <si>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</si>
  <si>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</si>
  <si>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</si>
  <si>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</si>
  <si>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</si>
  <si>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</si>
  <si>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</si>
  <si>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</si>
  <si>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</si>
  <si>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</si>
  <si>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</si>
  <si>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</si>
  <si>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</si>
  <si>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</si>
  <si>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</si>
  <si>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</si>
  <si>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</si>
  <si>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</si>
  <si>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</si>
  <si>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</si>
  <si>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</si>
  <si>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</si>
  <si>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</si>
  <si>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</si>
  <si>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</si>
  <si>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</si>
  <si>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</si>
  <si>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</si>
  <si>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</si>
  <si>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</si>
  <si>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</si>
  <si>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</si>
  <si>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</si>
  <si>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</si>
  <si>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</si>
  <si>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</si>
  <si>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</si>
  <si>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</si>
  <si>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</si>
  <si>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</si>
  <si>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</si>
  <si>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</si>
  <si>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</si>
  <si>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</si>
  <si>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</si>
  <si>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</si>
  <si>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</si>
  <si>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</si>
  <si>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</si>
  <si>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</si>
  <si>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</si>
  <si>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</si>
  <si>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</si>
  <si>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</si>
  <si>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</si>
  <si>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</si>
  <si>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</si>
  <si>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</si>
  <si>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</si>
  <si>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</si>
  <si>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</si>
  <si>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</si>
  <si>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</si>
  <si>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</si>
  <si>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</si>
  <si>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</si>
  <si>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</si>
  <si>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</si>
  <si>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</si>
  <si>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</si>
  <si>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</si>
  <si>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</si>
  <si>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</si>
  <si>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</si>
  <si>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</si>
  <si>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</si>
  <si>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</si>
  <si>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</si>
  <si>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</si>
  <si>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</si>
  <si>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</si>
  <si>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</si>
  <si>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</si>
  <si>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</si>
  <si>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</si>
  <si>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</si>
  <si>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</si>
  <si>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</si>
  <si>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</si>
  <si>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</si>
  <si>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</si>
  <si>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</si>
  <si>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</si>
  <si>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</si>
  <si>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</si>
  <si>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</si>
  <si>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</si>
  <si>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</si>
  <si>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</si>
  <si>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</si>
  <si>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</si>
  <si>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</si>
  <si>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</si>
  <si>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</si>
  <si>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</si>
  <si>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</si>
  <si>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</si>
  <si>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</si>
  <si>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</si>
  <si>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</si>
  <si>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</si>
  <si>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</si>
  <si>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</si>
  <si>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</si>
  <si>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</si>
  <si>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</si>
  <si>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</si>
  <si>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</si>
  <si>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</si>
  <si>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</si>
  <si>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</si>
  <si>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</si>
  <si>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</si>
  <si>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</si>
  <si>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</si>
  <si>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</si>
  <si>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</si>
  <si>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</si>
  <si>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</si>
  <si>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</si>
  <si>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</si>
  <si>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</si>
  <si>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</si>
  <si>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</si>
  <si>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</si>
  <si>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</si>
  <si>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</si>
  <si>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</si>
  <si>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</si>
  <si>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</si>
  <si>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</si>
  <si>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</si>
  <si>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</si>
  <si>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</si>
  <si>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</si>
  <si>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</si>
  <si>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</si>
  <si>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</si>
  <si>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</si>
  <si>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</si>
  <si>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</si>
  <si>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</si>
  <si>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</si>
  <si>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</si>
  <si>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</si>
  <si>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</si>
  <si>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</si>
  <si>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</si>
  <si>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</si>
  <si>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</si>
  <si>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</si>
  <si>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</si>
  <si>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</si>
  <si>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</si>
  <si>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</si>
  <si>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</si>
  <si>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</si>
  <si>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</si>
  <si>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</si>
  <si>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</si>
  <si>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</si>
  <si>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</si>
  <si>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</si>
  <si>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</si>
  <si>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</si>
  <si>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</si>
  <si>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</si>
  <si>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</si>
  <si>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</si>
  <si>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</si>
  <si>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</si>
  <si>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</si>
  <si>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</si>
  <si>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</si>
  <si>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</si>
  <si>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</si>
  <si>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</si>
  <si>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</si>
  <si>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</si>
  <si>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</si>
  <si>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</si>
  <si>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</si>
  <si>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</si>
  <si>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</si>
  <si>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</si>
  <si>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</si>
  <si>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</si>
  <si>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</si>
  <si>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</si>
  <si>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</si>
  <si>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</si>
  <si>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</si>
  <si>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</si>
  <si>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</si>
  <si>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</si>
  <si>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</si>
  <si>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</si>
  <si>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</si>
  <si>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</si>
  <si>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</si>
  <si>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</si>
  <si>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</si>
  <si>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</si>
  <si>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</si>
  <si>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</si>
  <si>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</si>
  <si>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</si>
  <si>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</si>
  <si>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</si>
  <si>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</si>
  <si>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</si>
  <si>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</si>
  <si>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</si>
  <si>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</si>
  <si>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</si>
  <si>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</si>
  <si>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</si>
  <si>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</si>
  <si>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</si>
  <si>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</si>
  <si>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</si>
  <si>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</si>
  <si>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</si>
  <si>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</si>
  <si>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</si>
  <si>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</si>
  <si>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</si>
  <si>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</si>
  <si>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</si>
  <si>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</si>
  <si>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</si>
  <si>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</si>
  <si>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</si>
  <si>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</si>
  <si>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</si>
  <si>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</si>
  <si>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</si>
  <si>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</si>
  <si>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</si>
  <si>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</si>
  <si>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</si>
  <si>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</si>
  <si>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</si>
  <si>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</si>
  <si>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</si>
  <si>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</si>
  <si>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</si>
  <si>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</si>
  <si>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</si>
  <si>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</si>
  <si>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</si>
  <si>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</si>
  <si>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</si>
  <si>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</si>
  <si>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</si>
  <si>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</si>
  <si>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</si>
  <si>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</si>
  <si>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</si>
  <si>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</si>
  <si>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</si>
  <si>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</si>
  <si>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</si>
  <si>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</si>
  <si>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</si>
  <si>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</si>
  <si>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</si>
  <si>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</si>
  <si>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</si>
  <si>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</si>
  <si>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</si>
  <si>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</si>
  <si>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</si>
  <si>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</si>
  <si>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</si>
  <si>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</si>
  <si>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</si>
  <si>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</si>
  <si>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</si>
  <si>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</si>
  <si>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</si>
  <si>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</si>
  <si>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</si>
  <si>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</si>
  <si>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</si>
  <si>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</si>
  <si>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</si>
  <si>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</si>
  <si>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</si>
  <si>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</si>
  <si>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</si>
  <si>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</si>
  <si>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</si>
  <si>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</si>
  <si>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</si>
  <si>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</si>
  <si>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</si>
  <si>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</si>
  <si>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</si>
  <si>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</si>
  <si>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</si>
  <si>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</si>
  <si>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</si>
  <si>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</si>
  <si>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</si>
  <si>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</si>
  <si>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</si>
  <si>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</si>
  <si>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</si>
  <si>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</si>
  <si>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</si>
  <si>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</si>
  <si>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</si>
  <si>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</si>
  <si>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</si>
  <si>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</si>
  <si>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</si>
  <si>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</si>
  <si>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</si>
  <si>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</si>
  <si>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</si>
  <si>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</si>
  <si>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</si>
  <si>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</si>
  <si>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</si>
  <si>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</si>
  <si>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</si>
  <si>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</si>
  <si>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</si>
  <si>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</si>
  <si>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</si>
  <si>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</si>
  <si>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</si>
  <si>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</si>
  <si>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</si>
  <si>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</si>
  <si>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</si>
  <si>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</si>
  <si>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</si>
  <si>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</si>
  <si>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</si>
  <si>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</si>
  <si>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</si>
  <si>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</si>
  <si>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</si>
  <si>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</si>
  <si>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</si>
  <si>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</si>
  <si>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</si>
  <si>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</si>
  <si>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</si>
  <si>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</si>
  <si>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</si>
  <si>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</si>
  <si>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</si>
  <si>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</si>
  <si>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</si>
  <si>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</si>
  <si>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</si>
  <si>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</si>
  <si>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</si>
  <si>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</si>
  <si>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</si>
  <si>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</si>
  <si>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</si>
  <si>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</si>
  <si>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</si>
  <si>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</si>
  <si>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</si>
  <si>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</si>
  <si>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</si>
  <si>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</si>
  <si>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</si>
  <si>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</si>
  <si>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</si>
  <si>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</si>
  <si>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</si>
  <si>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</si>
  <si>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</si>
  <si>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</si>
  <si>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</si>
  <si>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</si>
  <si>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</si>
  <si>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</si>
  <si>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</si>
  <si>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</si>
  <si>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</si>
  <si>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</si>
  <si>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</si>
  <si>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</si>
  <si>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</si>
  <si>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</si>
  <si>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</si>
  <si>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</si>
  <si>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</si>
  <si>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</si>
  <si>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</si>
  <si>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</si>
  <si>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</si>
  <si>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</si>
  <si>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</si>
  <si>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</si>
  <si>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</si>
  <si>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</si>
  <si>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</si>
  <si>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</si>
  <si>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</si>
  <si>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</si>
  <si>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</si>
  <si>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</si>
  <si>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</si>
  <si>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</si>
  <si>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</si>
  <si>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</si>
  <si>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</si>
  <si>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</si>
  <si>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</si>
  <si>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</si>
  <si>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</si>
  <si>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</si>
  <si>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</si>
  <si>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</si>
  <si>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</si>
  <si>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</si>
  <si>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</si>
  <si>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</si>
  <si>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</si>
  <si>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</si>
  <si>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</si>
  <si>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</si>
  <si>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</si>
  <si>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</si>
  <si>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</si>
  <si>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</si>
  <si>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</si>
  <si>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</si>
  <si>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</si>
  <si>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</si>
  <si>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</si>
  <si>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</si>
  <si>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</si>
  <si>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</si>
  <si>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</si>
  <si>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</si>
  <si>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</si>
  <si>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</si>
  <si>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</si>
  <si>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</si>
  <si>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</si>
  <si>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</si>
  <si>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</si>
  <si>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</si>
  <si>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</si>
  <si>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</si>
  <si>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</si>
  <si>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</si>
  <si>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</si>
  <si>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</si>
  <si>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</si>
  <si>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</si>
  <si>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</si>
  <si>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</si>
  <si>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</si>
  <si>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</si>
  <si>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</si>
  <si>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</si>
  <si>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</si>
  <si>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</si>
  <si>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</si>
  <si>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</si>
  <si>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</si>
  <si>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</si>
  <si>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</si>
  <si>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</si>
  <si>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</si>
  <si>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</si>
  <si>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</si>
  <si>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</si>
  <si>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</si>
  <si>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</si>
  <si>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</si>
  <si>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</si>
  <si>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</si>
  <si>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</si>
  <si>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</si>
  <si>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</si>
  <si>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</si>
  <si>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</si>
  <si>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</si>
  <si>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</si>
  <si>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</si>
  <si>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</si>
  <si>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</si>
  <si>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</si>
  <si>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</si>
  <si>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</si>
  <si>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</si>
  <si>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</si>
  <si>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</si>
  <si>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</si>
  <si>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</si>
  <si>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</si>
  <si>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</si>
  <si>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</si>
  <si>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</si>
  <si>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</si>
  <si>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</si>
  <si>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</si>
  <si>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</si>
  <si>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</si>
  <si>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</si>
  <si>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</si>
  <si>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</si>
  <si>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</si>
  <si>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</si>
  <si>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</si>
  <si>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</si>
  <si>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</si>
  <si>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</si>
  <si>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</si>
  <si>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</si>
  <si>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</si>
  <si>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</si>
  <si>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</si>
  <si>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</si>
  <si>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</si>
  <si>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</si>
  <si>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</si>
  <si>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</si>
  <si>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</si>
  <si>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</si>
  <si>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</si>
  <si>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</si>
  <si>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</si>
  <si>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</si>
  <si>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</si>
  <si>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</si>
  <si>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</si>
  <si>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</si>
  <si>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</si>
  <si>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</si>
  <si>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</si>
  <si>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</si>
  <si>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</si>
  <si>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</si>
  <si>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</si>
  <si>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</si>
  <si>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</si>
  <si>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</si>
  <si>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</si>
  <si>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</si>
  <si>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</si>
  <si>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</si>
  <si>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</si>
  <si>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</si>
  <si>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</si>
  <si>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</si>
  <si>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</si>
  <si>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</si>
  <si>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</si>
  <si>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</si>
  <si>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</si>
  <si>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</si>
  <si>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</si>
  <si>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</si>
  <si>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</si>
  <si>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</si>
  <si>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</si>
  <si>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</si>
  <si>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</si>
  <si>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</si>
  <si>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</si>
  <si>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</si>
  <si>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</si>
  <si>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</si>
  <si>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</si>
  <si>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</si>
  <si>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</si>
  <si>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</si>
  <si>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</si>
  <si>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</si>
  <si>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</si>
  <si>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</si>
  <si>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</si>
  <si>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</si>
  <si>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</si>
  <si>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</si>
  <si>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</si>
  <si>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</si>
  <si>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</si>
  <si>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</si>
  <si>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</si>
  <si>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</si>
  <si>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</si>
  <si>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</si>
  <si>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</si>
  <si>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</si>
  <si>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</si>
  <si>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</si>
  <si>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</si>
  <si>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</si>
  <si>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</si>
  <si>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</si>
  <si>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</si>
  <si>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</si>
  <si>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</si>
  <si>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</si>
  <si>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</si>
  <si>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</si>
  <si>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</si>
  <si>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</si>
  <si>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</si>
  <si>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</si>
  <si>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</si>
  <si>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</si>
  <si>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</si>
  <si>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</si>
  <si>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</si>
  <si>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</si>
  <si>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</si>
  <si>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</si>
  <si>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</si>
  <si>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</si>
  <si>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</si>
  <si>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</si>
  <si>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</si>
  <si>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</si>
  <si>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</si>
  <si>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</si>
  <si>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</si>
  <si>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</si>
  <si>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</si>
  <si>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</si>
  <si>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</si>
  <si>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</si>
  <si>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</si>
  <si>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</si>
  <si>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</si>
  <si>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</si>
  <si>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</si>
  <si>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</si>
  <si>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</si>
  <si>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</si>
  <si>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</si>
  <si>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</si>
  <si>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</si>
  <si>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</si>
  <si>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</si>
  <si>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</si>
  <si>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</si>
  <si>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</si>
  <si>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</si>
  <si>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</si>
  <si>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</si>
  <si>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</si>
  <si>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</si>
  <si>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</si>
  <si>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</si>
  <si>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</si>
  <si>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</si>
  <si>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</si>
  <si>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</si>
  <si>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</si>
  <si>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</si>
  <si>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</si>
  <si>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</si>
  <si>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</si>
  <si>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</si>
  <si>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</si>
  <si>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</si>
  <si>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</si>
  <si>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</si>
  <si>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</si>
  <si>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</si>
  <si>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</si>
  <si>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</si>
  <si>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</si>
  <si>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</si>
  <si>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</si>
  <si>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</si>
  <si>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</si>
  <si>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</si>
  <si>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</si>
  <si>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</si>
  <si>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</si>
  <si>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</si>
  <si>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</si>
  <si>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</si>
  <si>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</si>
  <si>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</si>
  <si>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</si>
  <si>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</si>
  <si>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</si>
  <si>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</si>
  <si>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</si>
  <si>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</si>
  <si>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</si>
  <si>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</si>
  <si>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</si>
  <si>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</si>
  <si>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</si>
  <si>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</si>
  <si>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</si>
  <si>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</si>
  <si>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</si>
  <si>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</si>
  <si>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</si>
  <si>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</si>
  <si>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</si>
  <si>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</si>
  <si>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</si>
  <si>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</si>
  <si>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</si>
  <si>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</si>
  <si>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</si>
  <si>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</si>
  <si>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</si>
  <si>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</si>
  <si>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</si>
  <si>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</si>
  <si>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</si>
  <si>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</si>
  <si>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</si>
  <si>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</si>
  <si>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</si>
  <si>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</si>
  <si>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</si>
  <si>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</si>
  <si>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</si>
  <si>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</si>
  <si>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</si>
  <si>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</si>
  <si>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</si>
  <si>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</si>
  <si>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</si>
  <si>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</si>
  <si>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</si>
  <si>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</si>
  <si>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</si>
  <si>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</si>
  <si>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</si>
  <si>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</si>
  <si>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</si>
  <si>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</si>
  <si>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</si>
  <si>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</si>
  <si>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</si>
  <si>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</si>
  <si>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</si>
  <si>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</si>
  <si>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</si>
  <si>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</si>
  <si>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</si>
  <si>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</si>
  <si>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</si>
  <si>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</si>
  <si>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</si>
  <si>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</si>
  <si>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</si>
  <si>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</si>
  <si>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</si>
  <si>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</si>
  <si>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</si>
  <si>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</si>
  <si>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</si>
  <si>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</si>
  <si>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</si>
  <si>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</si>
  <si>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</si>
  <si>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</si>
  <si>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</si>
  <si>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</si>
  <si>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</si>
  <si>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</si>
  <si>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</si>
  <si>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</si>
  <si>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</si>
  <si>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</si>
  <si>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</si>
  <si>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</si>
  <si>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</si>
  <si>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</si>
  <si>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</si>
  <si>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</si>
  <si>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</si>
  <si>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</si>
  <si>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</si>
  <si>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</si>
  <si>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</si>
  <si>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</si>
  <si>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</si>
  <si>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</si>
  <si>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</si>
  <si>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</si>
  <si>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</si>
  <si>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</si>
  <si>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</si>
  <si>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</si>
  <si>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</si>
  <si>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</si>
  <si>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</si>
  <si>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</si>
  <si>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</si>
  <si>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</si>
  <si>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</si>
  <si>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</si>
  <si>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</si>
  <si>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</si>
  <si>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</si>
  <si>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</si>
  <si>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</si>
  <si>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</si>
  <si>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</si>
  <si>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</si>
  <si>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</si>
  <si>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</si>
  <si>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</si>
  <si>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</si>
  <si>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</si>
  <si>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</si>
  <si>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</si>
  <si>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</si>
  <si>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</si>
  <si>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</si>
  <si>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</si>
  <si>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</si>
  <si>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</si>
  <si>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</si>
  <si>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</si>
  <si>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</si>
  <si>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</si>
  <si>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</si>
  <si>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</si>
  <si>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</si>
  <si>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</si>
  <si>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</si>
  <si>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</si>
  <si>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</si>
  <si>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</si>
  <si>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</si>
  <si>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</si>
  <si>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</si>
  <si>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</si>
  <si>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</si>
  <si>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</si>
  <si>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</si>
  <si>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</si>
  <si>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</si>
  <si>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</si>
  <si>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</si>
  <si>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</si>
  <si>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</si>
  <si>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</si>
  <si>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</si>
  <si>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</si>
  <si>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</si>
  <si>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</si>
  <si>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</si>
  <si>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</si>
  <si>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</si>
  <si>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</si>
  <si>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</si>
  <si>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</si>
  <si>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</si>
  <si>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</si>
  <si>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</si>
  <si>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</si>
  <si>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</si>
  <si>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</si>
  <si>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</si>
  <si>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</si>
  <si>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</si>
  <si>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</si>
  <si>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</si>
  <si>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</si>
  <si>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</si>
  <si>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</si>
  <si>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</si>
  <si>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</si>
  <si>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</si>
  <si>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</si>
  <si>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</si>
  <si>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</si>
  <si>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</si>
  <si>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</si>
  <si>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</si>
  <si>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</si>
  <si>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</si>
  <si>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</si>
  <si>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</si>
  <si>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</si>
  <si>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</si>
  <si>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</si>
  <si>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</si>
  <si>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</si>
  <si>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</si>
  <si>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</si>
  <si>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</si>
  <si>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</si>
  <si>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</si>
  <si>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</si>
  <si>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</si>
  <si>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</si>
  <si>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</si>
  <si>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</si>
  <si>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</si>
  <si>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</si>
  <si>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</si>
  <si>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</si>
  <si>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</si>
  <si>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</si>
  <si>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</si>
  <si>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</si>
  <si>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</si>
  <si>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</si>
  <si>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</si>
  <si>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</si>
  <si>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</si>
  <si>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</si>
  <si>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</si>
  <si>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</si>
  <si>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</si>
  <si>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</si>
  <si>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</si>
  <si>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</si>
  <si>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</si>
  <si>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</si>
  <si>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</si>
  <si>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</si>
  <si>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</si>
  <si>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</si>
  <si>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</si>
  <si>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</si>
  <si>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</si>
  <si>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</si>
  <si>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</si>
  <si>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</si>
  <si>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</si>
  <si>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</si>
  <si>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</si>
  <si>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</si>
  <si>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</si>
  <si>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</si>
  <si>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</si>
  <si>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</si>
  <si>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</si>
  <si>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</si>
  <si>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</si>
  <si>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</si>
  <si>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</si>
  <si>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</si>
  <si>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</si>
  <si>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</si>
  <si>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</si>
  <si>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</si>
  <si>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</si>
  <si>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</si>
  <si>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</si>
  <si>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</si>
  <si>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</si>
  <si>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</si>
  <si>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</si>
  <si>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</si>
  <si>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</si>
  <si>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</si>
  <si>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</si>
  <si>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</si>
  <si>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</si>
  <si>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</si>
  <si>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</si>
  <si>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</si>
  <si>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</si>
  <si>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</si>
  <si>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</si>
  <si>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</si>
  <si>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</si>
  <si>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</si>
  <si>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</si>
  <si>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</si>
  <si>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</si>
  <si>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</si>
  <si>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</si>
  <si>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</si>
  <si>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</si>
  <si>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</si>
  <si>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</si>
  <si>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</si>
  <si>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</si>
  <si>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</si>
  <si>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</si>
  <si>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</si>
  <si>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</si>
  <si>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</si>
  <si>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</si>
  <si>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</si>
  <si>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</si>
  <si>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</si>
  <si>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</si>
  <si>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</si>
  <si>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</si>
  <si>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</si>
  <si>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</si>
  <si>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</si>
  <si>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</si>
  <si>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</si>
  <si>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</si>
  <si>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</si>
  <si>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</si>
  <si>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</si>
  <si>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</si>
  <si>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</si>
  <si>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</si>
  <si>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</si>
  <si>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</si>
  <si>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</si>
  <si>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</si>
  <si>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</si>
  <si>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</si>
  <si>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</si>
  <si>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</si>
  <si>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</si>
  <si>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</si>
  <si>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</si>
  <si>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</si>
  <si>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</si>
  <si>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</si>
  <si>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</si>
  <si>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</si>
  <si>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</si>
  <si>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</si>
  <si>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</si>
  <si>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</si>
  <si>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</si>
  <si>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</si>
  <si>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</si>
  <si>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</si>
  <si>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</si>
  <si>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</si>
  <si>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</si>
  <si>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</si>
  <si>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</si>
  <si>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</si>
  <si>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</si>
  <si>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</si>
  <si>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</si>
  <si>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</si>
  <si>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</si>
  <si>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</si>
  <si>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</si>
  <si>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</si>
  <si>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</si>
  <si>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</si>
  <si>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</si>
  <si>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</si>
  <si>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</si>
  <si>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</si>
  <si>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</si>
  <si>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</si>
  <si>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</si>
  <si>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</si>
  <si>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</si>
  <si>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</si>
  <si>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</si>
  <si>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</si>
  <si>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</si>
  <si>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</si>
  <si>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</si>
  <si>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</si>
  <si>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</si>
  <si>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</si>
  <si>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</si>
  <si>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</si>
  <si>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</si>
  <si>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</si>
  <si>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</si>
  <si>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</si>
  <si>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</si>
  <si>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</si>
  <si>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</si>
  <si>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</si>
  <si>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</si>
  <si>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</si>
  <si>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</si>
  <si>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</si>
  <si>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</si>
  <si>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</si>
  <si>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</si>
  <si>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</si>
  <si>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</si>
  <si>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</si>
  <si>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</si>
  <si>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</si>
  <si>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</si>
  <si>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</si>
  <si>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</si>
  <si>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</si>
  <si>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</si>
  <si>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</si>
  <si>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</si>
  <si>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</si>
  <si>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</si>
  <si>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</si>
  <si>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</si>
  <si>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</si>
  <si>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</si>
  <si>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</si>
  <si>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</si>
  <si>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</si>
  <si>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</si>
  <si>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</si>
  <si>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</si>
  <si>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</si>
  <si>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</si>
  <si>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</si>
  <si>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</si>
  <si>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</si>
  <si>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</si>
  <si>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</si>
  <si>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</si>
  <si>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</si>
  <si>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</si>
  <si>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</si>
  <si>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</si>
  <si>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</si>
  <si>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</si>
  <si>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</si>
  <si>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</si>
  <si>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</si>
  <si>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</si>
  <si>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</si>
  <si>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</si>
  <si>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</si>
  <si>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</si>
  <si>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</si>
  <si>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</si>
  <si>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</si>
  <si>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</si>
  <si>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</si>
  <si>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</si>
  <si>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</si>
  <si>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</si>
  <si>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</si>
  <si>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</si>
  <si>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</si>
  <si>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</si>
  <si>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</si>
  <si>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</si>
  <si>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</si>
  <si>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</si>
  <si>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</si>
  <si>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</si>
  <si>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</si>
  <si>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</si>
  <si>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</si>
  <si>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</si>
  <si>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</si>
  <si>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</si>
  <si>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</si>
  <si>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</si>
  <si>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</si>
  <si>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</si>
  <si>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</si>
  <si>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</si>
  <si>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</si>
  <si>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</si>
  <si>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</si>
  <si>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</si>
  <si>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</si>
  <si>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</si>
  <si>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</si>
  <si>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</si>
  <si>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</si>
  <si>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</si>
  <si>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</si>
  <si>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</si>
  <si>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</si>
  <si>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</si>
  <si>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</si>
  <si>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</si>
  <si>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</si>
  <si>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</si>
  <si>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</si>
  <si>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</si>
  <si>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</si>
  <si>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</si>
  <si>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</si>
  <si>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</si>
  <si>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</si>
  <si>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</si>
  <si>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</si>
  <si>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</si>
  <si>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</si>
  <si>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</si>
  <si>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</si>
  <si>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</si>
  <si>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</si>
  <si>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</si>
  <si>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</si>
  <si>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</si>
  <si>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</si>
  <si>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</si>
  <si>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</si>
  <si>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</si>
  <si>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</si>
  <si>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</si>
  <si>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</si>
  <si>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</si>
  <si>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</si>
  <si>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</si>
  <si>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</si>
  <si>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</si>
  <si>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</si>
  <si>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</si>
  <si>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</si>
  <si>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</si>
  <si>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</si>
  <si>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</si>
  <si>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</si>
  <si>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</si>
  <si>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</si>
  <si>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</si>
  <si>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</si>
  <si>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</si>
  <si>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</si>
  <si>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</si>
  <si>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</si>
  <si>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</si>
  <si>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</si>
  <si>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</si>
  <si>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</si>
  <si>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</si>
  <si>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</si>
  <si>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</si>
  <si>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</si>
  <si>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</si>
  <si>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</si>
  <si>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</si>
  <si>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</si>
  <si>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</si>
  <si>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</si>
  <si>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</si>
  <si>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</si>
  <si>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</si>
  <si>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</si>
  <si>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</si>
  <si>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</si>
  <si>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</si>
  <si>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</si>
  <si>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</si>
  <si>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</si>
  <si>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</si>
  <si>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</si>
  <si>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</si>
  <si>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</si>
  <si>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</si>
  <si>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</si>
  <si>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</si>
  <si>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</si>
  <si>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</si>
  <si>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</si>
  <si>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</si>
  <si>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</si>
  <si>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</si>
  <si>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</si>
  <si>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</si>
  <si>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</si>
  <si>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</si>
  <si>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</si>
  <si>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</si>
  <si>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</si>
  <si>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</si>
  <si>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</si>
  <si>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</si>
  <si>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</si>
  <si>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</si>
  <si>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</si>
  <si>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</si>
  <si>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</si>
  <si>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</si>
  <si>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</si>
  <si>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</si>
  <si>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</si>
  <si>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</si>
  <si>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</si>
  <si>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</si>
  <si>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</si>
  <si>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</si>
  <si>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</si>
  <si>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</si>
  <si>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</si>
  <si>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</si>
  <si>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</si>
  <si>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</si>
  <si>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</si>
  <si>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</si>
  <si>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</si>
  <si>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</si>
  <si>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</si>
  <si>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</si>
  <si>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</si>
  <si>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</si>
  <si>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</si>
  <si>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</si>
  <si>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</si>
  <si>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</si>
  <si>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</si>
  <si>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</si>
  <si>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</si>
  <si>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</si>
  <si>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</si>
  <si>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</si>
  <si>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</si>
  <si>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</si>
  <si>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</si>
  <si>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</si>
  <si>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</si>
  <si>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</si>
  <si>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</si>
  <si>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</si>
  <si>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</si>
  <si>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</si>
  <si>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</si>
  <si>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</si>
  <si>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</si>
  <si>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</si>
  <si>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</si>
  <si>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</si>
  <si>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</si>
  <si>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</si>
  <si>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</si>
  <si>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</si>
  <si>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</si>
  <si>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</si>
  <si>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</si>
  <si>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</si>
  <si>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</si>
  <si>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</si>
  <si>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</si>
  <si>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</si>
  <si>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</si>
  <si>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</si>
  <si>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</si>
  <si>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</si>
  <si>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</si>
  <si>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</si>
  <si>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</si>
  <si>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</si>
  <si>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</si>
  <si>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</si>
  <si>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</si>
  <si>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</si>
  <si>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</si>
  <si>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</si>
  <si>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</si>
  <si>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</si>
  <si>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</si>
  <si>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</si>
  <si>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</si>
  <si>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</si>
  <si>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</si>
  <si>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</si>
  <si>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</si>
  <si>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</si>
  <si>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</si>
  <si>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</si>
  <si>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</si>
  <si>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</si>
  <si>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</si>
  <si>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</si>
  <si>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</si>
  <si>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</si>
  <si>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</si>
  <si>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</si>
  <si>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</si>
  <si>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</si>
  <si>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</si>
  <si>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</si>
  <si>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</si>
  <si>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</si>
  <si>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</si>
  <si>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</si>
  <si>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</si>
  <si>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</si>
  <si>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</si>
  <si>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</si>
  <si>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</si>
  <si>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</si>
  <si>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</si>
  <si>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</si>
  <si>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</si>
  <si>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</si>
  <si>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</si>
  <si>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</si>
  <si>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</si>
  <si>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</si>
  <si>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</si>
  <si>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</si>
  <si>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</si>
  <si>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</si>
  <si>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</si>
  <si>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</si>
  <si>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</si>
  <si>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</si>
  <si>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</si>
  <si>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</si>
  <si>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</si>
  <si>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</si>
  <si>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</si>
  <si>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</si>
  <si>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</si>
  <si>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</si>
  <si>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</si>
  <si>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</si>
  <si>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</si>
  <si>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</si>
  <si>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</si>
  <si>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</si>
  <si>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</si>
  <si>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</si>
  <si>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</si>
  <si>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</si>
  <si>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</si>
  <si>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</si>
  <si>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</si>
  <si>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</si>
  <si>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</si>
  <si>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</si>
  <si>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</si>
  <si>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</si>
  <si>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</si>
  <si>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</si>
  <si>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</si>
  <si>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</si>
  <si>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</si>
  <si>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</si>
  <si>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</si>
  <si>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</si>
  <si>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</si>
  <si>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</si>
  <si>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</si>
  <si>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</si>
  <si>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</si>
  <si>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</si>
  <si>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</si>
  <si>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</si>
  <si>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</si>
  <si>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</si>
  <si>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</si>
  <si>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</si>
  <si>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</si>
  <si>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</si>
  <si>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</si>
  <si>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</si>
  <si>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</si>
  <si>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</si>
  <si>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</si>
  <si>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</si>
  <si>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</si>
  <si>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</si>
  <si>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</si>
  <si>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</si>
  <si>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</si>
  <si>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</si>
  <si>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</si>
  <si>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</si>
  <si>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</si>
  <si>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</si>
  <si>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</si>
  <si>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</si>
  <si>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</si>
  <si>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</si>
  <si>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</si>
  <si>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</si>
  <si>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</si>
  <si>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</si>
  <si>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</si>
  <si>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</si>
  <si>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</si>
  <si>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</si>
  <si>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</si>
  <si>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</si>
  <si>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</si>
  <si>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</si>
  <si>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</si>
  <si>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</si>
  <si>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</si>
  <si>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</si>
  <si>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</si>
  <si>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</si>
  <si>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</si>
  <si>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</si>
  <si>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</si>
  <si>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</si>
  <si>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</si>
  <si>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</si>
  <si>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</si>
  <si>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</si>
  <si>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</si>
  <si>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</si>
  <si>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</si>
  <si>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</si>
  <si>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</si>
  <si>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</si>
  <si>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</si>
  <si>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</si>
  <si>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</si>
  <si>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</si>
  <si>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</si>
  <si>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</si>
  <si>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</si>
  <si>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</si>
  <si>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</si>
  <si>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</si>
  <si>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</si>
  <si>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</si>
  <si>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</si>
  <si>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</si>
  <si>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</si>
  <si>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</si>
  <si>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</si>
  <si>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</si>
  <si>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</si>
  <si>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</si>
  <si>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</si>
  <si>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</si>
  <si>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</si>
  <si>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</si>
  <si>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</si>
  <si>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</si>
  <si>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</si>
  <si>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</si>
  <si>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</si>
  <si>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</si>
  <si>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</si>
  <si>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</si>
  <si>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</si>
  <si>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</si>
  <si>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</si>
  <si>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</si>
  <si>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</si>
  <si>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</si>
  <si>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</si>
  <si>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</si>
  <si>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</si>
  <si>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</si>
  <si>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</si>
  <si>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</si>
  <si>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</si>
  <si>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</si>
  <si>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</si>
  <si>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</si>
  <si>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</si>
  <si>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</si>
  <si>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</si>
  <si>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</si>
  <si>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</si>
  <si>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</si>
  <si>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</si>
  <si>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</si>
  <si>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</si>
  <si>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</si>
  <si>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</si>
  <si>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</si>
  <si>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</si>
  <si>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</si>
  <si>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</si>
  <si>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</si>
  <si>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</si>
  <si>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</si>
  <si>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</si>
  <si>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</si>
  <si>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</si>
  <si>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</si>
  <si>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</si>
  <si>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</si>
  <si>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</si>
  <si>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</si>
  <si>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</si>
  <si>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</si>
  <si>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</si>
  <si>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</si>
  <si>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</si>
  <si>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</si>
  <si>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</si>
  <si>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</si>
  <si>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</si>
  <si>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</si>
  <si>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</si>
  <si>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</si>
  <si>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</si>
  <si>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</si>
  <si>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</si>
  <si>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</si>
  <si>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</si>
  <si>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</si>
  <si>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</si>
  <si>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</si>
  <si>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</si>
  <si>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</si>
  <si>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</si>
  <si>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</si>
  <si>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</si>
  <si>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</si>
  <si>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</si>
  <si>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</si>
  <si>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</si>
  <si>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</si>
  <si>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</si>
  <si>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</si>
  <si>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</si>
  <si>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</si>
  <si>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</si>
  <si>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</si>
  <si>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</si>
  <si>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</si>
  <si>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</si>
  <si>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</si>
  <si>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</si>
  <si>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</si>
  <si>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</si>
  <si>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</si>
  <si>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</si>
  <si>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</si>
  <si>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</si>
  <si>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</si>
  <si>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</si>
  <si>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</si>
  <si>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</si>
  <si>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</si>
  <si>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</si>
  <si>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</si>
  <si>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</si>
  <si>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</si>
  <si>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</si>
  <si>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</si>
  <si>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</si>
  <si>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</si>
  <si>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</si>
  <si>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</si>
  <si>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</si>
  <si>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</si>
  <si>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</si>
  <si>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</si>
  <si>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</si>
  <si>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</si>
  <si>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</si>
  <si>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</si>
  <si>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</si>
  <si>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</si>
  <si>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</si>
  <si>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</si>
  <si>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</si>
  <si>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</si>
  <si>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</si>
  <si>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</si>
  <si>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</si>
  <si>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</si>
  <si>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</si>
  <si>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</si>
  <si>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</si>
  <si>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</si>
  <si>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</si>
  <si>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</si>
  <si>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</si>
  <si>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</si>
  <si>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</si>
  <si>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</si>
  <si>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</si>
  <si>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</si>
  <si>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</si>
  <si>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</si>
  <si>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</si>
  <si>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</si>
  <si>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</si>
  <si>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</si>
  <si>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</si>
  <si>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</si>
  <si>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</si>
  <si>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</si>
  <si>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</si>
  <si>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</si>
  <si>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</si>
  <si>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</si>
  <si>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</si>
  <si>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</si>
  <si>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</si>
  <si>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</si>
  <si>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</si>
  <si>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</si>
  <si>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</si>
  <si>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</si>
  <si>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</si>
  <si>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</si>
  <si>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</si>
  <si>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</si>
  <si>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</si>
  <si>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</si>
  <si>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</si>
  <si>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</si>
  <si>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</si>
  <si>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</si>
  <si>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</si>
  <si>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</si>
  <si>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</si>
  <si>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</si>
  <si>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</si>
  <si>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</si>
  <si>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</si>
  <si>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</si>
  <si>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</si>
  <si>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</si>
  <si>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</si>
  <si>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</si>
  <si>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</si>
  <si>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</si>
  <si>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</si>
  <si>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</si>
  <si>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</si>
  <si>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</si>
  <si>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</si>
  <si>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</si>
  <si>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</si>
  <si>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</si>
  <si>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</si>
  <si>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</si>
  <si>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</si>
  <si>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</si>
  <si>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</si>
  <si>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</si>
  <si>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</si>
  <si>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</si>
  <si>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</si>
  <si>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</si>
  <si>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</si>
  <si>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</si>
  <si>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</si>
  <si>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</si>
  <si>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</si>
  <si>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</si>
  <si>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</si>
  <si>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</si>
  <si>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</si>
  <si>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</si>
  <si>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</si>
  <si>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</si>
  <si>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</si>
  <si>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</si>
  <si>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</si>
  <si>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</si>
  <si>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</si>
  <si>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</si>
  <si>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</si>
  <si>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</si>
  <si>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</si>
  <si>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</si>
  <si>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</si>
  <si>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</si>
  <si>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</si>
  <si>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</si>
  <si>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</si>
  <si>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</si>
  <si>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</si>
  <si>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</si>
  <si>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</si>
  <si>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</si>
  <si>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</si>
  <si>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</si>
  <si>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</si>
  <si>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</si>
  <si>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</si>
  <si>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</si>
  <si>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</si>
  <si>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</si>
  <si>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</si>
  <si>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</si>
  <si>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</si>
  <si>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</si>
  <si>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</si>
  <si>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</si>
  <si>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</si>
  <si>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</si>
  <si>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</si>
  <si>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</si>
  <si>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</si>
  <si>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</si>
  <si>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</si>
  <si>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</si>
  <si>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</si>
  <si>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</si>
  <si>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</si>
  <si>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</si>
  <si>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</si>
  <si>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</si>
  <si>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</si>
  <si>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</si>
  <si>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</si>
  <si>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</si>
  <si>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</si>
  <si>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</si>
  <si>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</si>
  <si>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</si>
  <si>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</si>
  <si>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</si>
  <si>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</si>
  <si>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</si>
  <si>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</si>
  <si>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</si>
  <si>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</si>
  <si>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</si>
  <si>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</si>
  <si>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</si>
  <si>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</si>
  <si>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</si>
  <si>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</si>
  <si>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</si>
  <si>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</si>
  <si>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</si>
  <si>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</si>
  <si>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</si>
  <si>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</si>
  <si>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</si>
  <si>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</si>
  <si>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</si>
  <si>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</si>
  <si>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</si>
  <si>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</si>
  <si>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</si>
  <si>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</si>
  <si>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</si>
  <si>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</si>
  <si>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</si>
  <si>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</si>
  <si>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</si>
  <si>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</si>
  <si>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</si>
  <si>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</si>
  <si>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</si>
  <si>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</si>
  <si>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</si>
  <si>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</si>
  <si>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</si>
  <si>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</si>
  <si>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</si>
  <si>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</si>
  <si>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</si>
  <si>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</si>
  <si>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</si>
  <si>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</si>
  <si>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</si>
  <si>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</si>
  <si>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</si>
  <si>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</si>
  <si>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</si>
  <si>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</si>
  <si>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</si>
  <si>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</si>
  <si>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</si>
  <si>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</si>
  <si>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</si>
  <si>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</si>
  <si>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</si>
  <si>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</si>
  <si>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</si>
  <si>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</si>
  <si>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</si>
  <si>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</si>
  <si>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</si>
  <si>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</si>
  <si>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</si>
  <si>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</si>
  <si>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</si>
  <si>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</si>
  <si>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</si>
  <si>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</si>
  <si>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</si>
  <si>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</si>
  <si>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</si>
  <si>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</si>
  <si>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</si>
  <si>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</si>
  <si>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</si>
  <si>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</si>
  <si>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</si>
  <si>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</si>
  <si>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</si>
  <si>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</si>
  <si>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</si>
  <si>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</si>
  <si>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</si>
  <si>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</si>
  <si>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</si>
  <si>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</si>
  <si>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</si>
  <si>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</si>
  <si>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</si>
  <si>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</si>
  <si>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</si>
  <si>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</si>
  <si>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</si>
  <si>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</si>
  <si>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</si>
  <si>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</si>
  <si>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</si>
  <si>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</si>
  <si>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</si>
  <si>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</si>
  <si>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</si>
  <si>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</si>
  <si>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</si>
  <si>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</si>
  <si>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</si>
  <si>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</si>
  <si>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</si>
  <si>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</si>
  <si>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</si>
  <si>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</si>
  <si>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</si>
  <si>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</si>
  <si>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</si>
  <si>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</si>
  <si>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</si>
  <si>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</si>
  <si>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</si>
  <si>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</si>
  <si>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</si>
  <si>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</si>
  <si>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</si>
  <si>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</si>
  <si>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</si>
  <si>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</si>
  <si>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</si>
  <si>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</si>
  <si>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</si>
  <si>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</si>
  <si>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</si>
  <si>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</si>
  <si>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</si>
  <si>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</si>
  <si>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</si>
  <si>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</si>
  <si>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</si>
  <si>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</si>
  <si>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</si>
  <si>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</si>
  <si>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</si>
  <si>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</si>
  <si>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</si>
  <si>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</si>
  <si>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</si>
  <si>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</si>
  <si>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</si>
  <si>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</si>
  <si>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</si>
  <si>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</si>
  <si>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</si>
  <si>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</si>
  <si>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</si>
  <si>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</si>
  <si>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</si>
  <si>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</si>
  <si>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</si>
  <si>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</si>
  <si>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</si>
  <si>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</si>
  <si>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</si>
  <si>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</si>
  <si>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</si>
  <si>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</si>
  <si>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</si>
  <si>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</si>
  <si>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</si>
  <si>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</si>
  <si>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</si>
  <si>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</si>
  <si>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</si>
  <si>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</si>
  <si>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</si>
  <si>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</si>
  <si>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</si>
  <si>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</si>
  <si>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</si>
  <si>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</si>
  <si>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</si>
  <si>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</si>
  <si>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</si>
  <si>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</si>
  <si>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</si>
  <si>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</si>
  <si>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</si>
  <si>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</si>
  <si>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</si>
  <si>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</si>
  <si>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</si>
  <si>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</si>
  <si>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</si>
  <si>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</si>
  <si>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</si>
  <si>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</si>
  <si>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</si>
  <si>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</si>
  <si>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</si>
  <si>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</si>
  <si>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</si>
  <si>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</si>
  <si>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</si>
  <si>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</si>
  <si>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</si>
  <si>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</si>
  <si>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</si>
  <si>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</si>
  <si>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</si>
  <si>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</si>
  <si>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</si>
  <si>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</si>
  <si>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</si>
  <si>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</si>
  <si>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</si>
  <si>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</si>
  <si>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</si>
  <si>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</si>
  <si>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</si>
  <si>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</si>
  <si>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</si>
  <si>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</si>
  <si>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</si>
  <si>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</si>
  <si>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</si>
  <si>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</si>
  <si>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</si>
  <si>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</si>
  <si>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</si>
  <si>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</si>
  <si>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</si>
  <si>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</si>
  <si>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</si>
  <si>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</si>
  <si>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</si>
  <si>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</si>
  <si>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</si>
  <si>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</si>
  <si>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</si>
  <si>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</si>
  <si>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</si>
  <si>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</si>
  <si>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</si>
  <si>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</si>
  <si>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</si>
  <si>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</si>
  <si>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</si>
  <si>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</si>
  <si>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</si>
  <si>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</si>
  <si>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</si>
  <si>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</si>
  <si>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</si>
  <si>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</si>
  <si>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</si>
  <si>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</si>
  <si>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</si>
  <si>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</si>
  <si>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</si>
  <si>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</si>
  <si>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</si>
  <si>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</si>
  <si>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</si>
  <si>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</si>
  <si>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</si>
  <si>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</si>
  <si>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</si>
  <si>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</si>
  <si>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</si>
  <si>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</si>
  <si>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</si>
  <si>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</si>
  <si>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</si>
  <si>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</si>
  <si>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</si>
  <si>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</si>
  <si>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</si>
  <si>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</si>
  <si>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</si>
  <si>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</si>
  <si>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</si>
  <si>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</si>
  <si>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</si>
  <si>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</si>
  <si>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</si>
  <si>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</si>
  <si>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</si>
  <si>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</si>
  <si>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</si>
  <si>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</si>
  <si>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</si>
  <si>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</si>
  <si>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</si>
  <si>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</si>
  <si>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</si>
  <si>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</si>
  <si>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</si>
  <si>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</si>
  <si>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</si>
  <si>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</si>
  <si>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</si>
  <si>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</si>
  <si>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</si>
  <si>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</si>
  <si>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</si>
  <si>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</si>
  <si>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</si>
  <si>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</si>
  <si>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</si>
  <si>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</si>
  <si>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</si>
  <si>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</si>
  <si>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</si>
  <si>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</si>
  <si>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</si>
  <si>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</si>
  <si>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</si>
  <si>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</si>
  <si>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</si>
  <si>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</si>
  <si>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</si>
  <si>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</si>
  <si>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</si>
  <si>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</si>
  <si>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</si>
  <si>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</si>
  <si>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</si>
  <si>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</si>
  <si>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</si>
  <si>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</si>
  <si>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</si>
  <si>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</si>
  <si>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</si>
  <si>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</si>
  <si>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</si>
  <si>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</si>
  <si>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</si>
  <si>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</si>
  <si>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</si>
  <si>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</si>
  <si>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</si>
  <si>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</si>
  <si>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</si>
  <si>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</si>
  <si>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</si>
  <si>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</si>
  <si>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</si>
  <si>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</si>
  <si>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</si>
  <si>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</si>
  <si>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</si>
  <si>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</si>
  <si>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</si>
  <si>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</si>
  <si>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</si>
  <si>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</si>
  <si>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</si>
  <si>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</si>
  <si>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</si>
  <si>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</si>
  <si>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</si>
  <si>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</si>
  <si>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</si>
  <si>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</si>
  <si>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</si>
  <si>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</si>
  <si>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</si>
  <si>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</si>
  <si>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</si>
  <si>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</si>
  <si>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</si>
  <si>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</si>
  <si>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</si>
  <si>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</si>
  <si>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</si>
  <si>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</si>
  <si>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</si>
  <si>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</si>
  <si>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</si>
  <si>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</si>
  <si>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</si>
  <si>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</si>
  <si>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</si>
  <si>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</si>
  <si>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</si>
  <si>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</si>
  <si>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</si>
  <si>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</si>
  <si>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</si>
  <si>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</si>
  <si>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</si>
  <si>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</si>
  <si>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</si>
  <si>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</si>
  <si>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</si>
  <si>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</si>
  <si>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</si>
  <si>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</si>
  <si>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</si>
  <si>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</si>
  <si>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</si>
  <si>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</si>
  <si>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</si>
  <si>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</si>
  <si>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</si>
  <si>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</si>
  <si>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</si>
  <si>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</si>
  <si>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</si>
  <si>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</si>
  <si>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</si>
  <si>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</si>
  <si>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</si>
  <si>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</si>
  <si>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</si>
  <si>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</si>
  <si>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</si>
  <si>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</si>
  <si>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</si>
  <si>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</si>
  <si>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</si>
  <si>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</si>
  <si>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</si>
  <si>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</si>
  <si>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</si>
  <si>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</si>
  <si>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</si>
  <si>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</si>
  <si>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</si>
  <si>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</si>
  <si>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</si>
  <si>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</si>
  <si>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</si>
  <si>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</si>
  <si>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</si>
  <si>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</si>
  <si>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</si>
  <si>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</si>
  <si>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</si>
  <si>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</si>
  <si>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</si>
  <si>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</si>
  <si>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</si>
  <si>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</si>
  <si>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</si>
  <si>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</si>
  <si>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</si>
  <si>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</si>
  <si>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</si>
  <si>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</si>
  <si>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</si>
  <si>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</si>
  <si>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</si>
  <si>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</si>
  <si>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</si>
  <si>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</si>
  <si>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</si>
  <si>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</si>
  <si>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</si>
  <si>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</si>
  <si>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</si>
  <si>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</si>
  <si>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</si>
  <si>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</si>
  <si>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</si>
  <si>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</si>
  <si>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</si>
  <si>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</si>
  <si>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</si>
  <si>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</si>
  <si>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</si>
  <si>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</si>
  <si>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</si>
  <si>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</si>
  <si>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</si>
  <si>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</si>
  <si>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</si>
  <si>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</si>
  <si>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</si>
  <si>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</si>
  <si>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</si>
  <si>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</si>
  <si>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</si>
  <si>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</si>
  <si>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</si>
  <si>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</si>
  <si>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</si>
  <si>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</si>
  <si>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</si>
  <si>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</si>
  <si>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</si>
  <si>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</si>
  <si>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</si>
  <si>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</si>
  <si>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</si>
  <si>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</si>
  <si>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</si>
  <si>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</si>
  <si>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</si>
  <si>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</si>
  <si>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</si>
  <si>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</si>
  <si>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</si>
  <si>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</si>
  <si>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</si>
  <si>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</si>
  <si>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</si>
  <si>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</si>
  <si>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</si>
  <si>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</si>
  <si>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</si>
  <si>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</si>
  <si>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</si>
  <si>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</si>
  <si>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</si>
  <si>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</si>
  <si>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</si>
  <si>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</si>
  <si>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</si>
  <si>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</si>
  <si>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</si>
  <si>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</si>
  <si>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</si>
  <si>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</si>
  <si>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</si>
  <si>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</si>
  <si>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</si>
  <si>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</si>
  <si>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</si>
  <si>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</si>
  <si>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</si>
  <si>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</si>
  <si>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</si>
  <si>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</si>
  <si>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</si>
  <si>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</si>
  <si>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</si>
  <si>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</si>
  <si>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</si>
  <si>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</si>
  <si>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</si>
  <si>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</si>
  <si>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</si>
  <si>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</si>
  <si>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</si>
  <si>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</si>
  <si>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</si>
  <si>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</si>
  <si>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</si>
  <si>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</si>
  <si>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</si>
  <si>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</si>
  <si>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</si>
  <si>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</si>
  <si>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</si>
  <si>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</si>
  <si>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</si>
  <si>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</si>
  <si>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</si>
  <si>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</si>
  <si>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</si>
  <si>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</si>
  <si>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</si>
  <si>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</si>
  <si>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</si>
  <si>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</si>
  <si>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</si>
  <si>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</si>
  <si>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</si>
  <si>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</si>
  <si>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</si>
  <si>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</si>
  <si>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</si>
  <si>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</si>
  <si>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</si>
  <si>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</si>
  <si>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</si>
  <si>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</si>
  <si>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</si>
  <si>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</si>
  <si>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</si>
  <si>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</si>
  <si>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</si>
  <si>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</si>
  <si>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</si>
  <si>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</si>
  <si>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</si>
  <si>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</si>
  <si>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</si>
  <si>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</si>
  <si>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</si>
  <si>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</si>
  <si>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</si>
  <si>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</si>
  <si>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</si>
  <si>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</si>
  <si>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</si>
  <si>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</si>
  <si>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</si>
  <si>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</si>
  <si>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</si>
  <si>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</si>
  <si>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</si>
  <si>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</si>
  <si>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</si>
  <si>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</si>
  <si>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</si>
  <si>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</si>
  <si>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</si>
  <si>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</si>
  <si>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</si>
  <si>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</si>
  <si>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</si>
  <si>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</si>
  <si>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</si>
  <si>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</si>
  <si>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</si>
  <si>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</si>
  <si>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</si>
  <si>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</si>
  <si>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</si>
  <si>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</si>
  <si>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</si>
  <si>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</si>
  <si>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</si>
  <si>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</si>
  <si>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</si>
  <si>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</si>
  <si>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</si>
  <si>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</si>
  <si>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</si>
  <si>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</si>
  <si>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</si>
  <si>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</si>
  <si>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</si>
  <si>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</si>
  <si>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</si>
  <si>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</si>
  <si>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</si>
  <si>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</si>
  <si>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</si>
  <si>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</si>
  <si>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</si>
  <si>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</si>
  <si>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</si>
  <si>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</si>
  <si>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</si>
  <si>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</si>
  <si>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</si>
  <si>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</si>
  <si>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</si>
  <si>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</si>
  <si>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</si>
  <si>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</si>
  <si>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</si>
  <si>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</si>
  <si>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</si>
  <si>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</si>
  <si>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</si>
  <si>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</si>
  <si>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</si>
  <si>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</si>
  <si>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</si>
  <si>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</si>
  <si>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</si>
  <si>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</si>
  <si>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</si>
  <si>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</si>
  <si>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</si>
  <si>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</si>
  <si>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</si>
  <si>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</si>
  <si>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</si>
  <si>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</si>
  <si>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</si>
  <si>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</si>
  <si>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</si>
  <si>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</si>
  <si>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</si>
  <si>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</si>
  <si>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</si>
  <si>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</si>
  <si>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</si>
  <si>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</si>
  <si>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</si>
  <si>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</si>
  <si>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</si>
  <si>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</si>
  <si>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</si>
  <si>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</si>
  <si>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</si>
  <si>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</si>
  <si>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</si>
  <si>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</si>
  <si>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</si>
  <si>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</si>
  <si>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</si>
  <si>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</si>
  <si>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</si>
  <si>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</si>
  <si>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</si>
  <si>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</si>
  <si>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</si>
  <si>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</si>
  <si>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</si>
  <si>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</si>
  <si>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</si>
  <si>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</si>
  <si>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</si>
  <si>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</si>
  <si>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</si>
  <si>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</si>
  <si>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</si>
  <si>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</si>
  <si>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</si>
  <si>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</si>
  <si>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</si>
  <si>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</si>
  <si>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</si>
  <si>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</si>
  <si>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</si>
  <si>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</si>
  <si>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</si>
  <si>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</si>
  <si>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</si>
  <si>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</si>
  <si>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</si>
  <si>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</si>
  <si>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</si>
  <si>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</si>
  <si>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</si>
  <si>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</si>
  <si>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</si>
  <si>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</si>
  <si>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</si>
  <si>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</si>
  <si>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</si>
  <si>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</si>
  <si>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</si>
  <si>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</si>
  <si>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</si>
  <si>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</si>
  <si>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</si>
  <si>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</si>
  <si>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</si>
  <si>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</si>
  <si>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</si>
  <si>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</si>
  <si>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</si>
  <si>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</si>
  <si>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</si>
  <si>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</si>
  <si>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</si>
  <si>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</si>
  <si>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</si>
  <si>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</si>
  <si>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</si>
  <si>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</si>
  <si>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</si>
  <si>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</si>
  <si>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</si>
  <si>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</si>
  <si>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</si>
  <si>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</si>
  <si>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</si>
  <si>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</si>
  <si>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</si>
  <si>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</si>
  <si>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</si>
  <si>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</si>
  <si>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</si>
  <si>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</si>
  <si>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</si>
  <si>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</si>
  <si>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</si>
  <si>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</si>
  <si>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</si>
  <si>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</si>
  <si>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</si>
  <si>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</si>
  <si>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</si>
  <si>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</si>
  <si>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</si>
  <si>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</si>
  <si>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</si>
  <si>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</si>
  <si>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</si>
  <si>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</si>
  <si>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</si>
  <si>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</si>
  <si>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</si>
  <si>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</si>
  <si>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</si>
  <si>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</si>
  <si>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</si>
  <si>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</si>
  <si>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</si>
  <si>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</si>
  <si>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</si>
  <si>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</si>
  <si>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</si>
  <si>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</si>
  <si>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</si>
  <si>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</si>
  <si>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</si>
  <si>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</si>
  <si>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</si>
  <si>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</si>
  <si>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</si>
  <si>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</si>
  <si>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</si>
  <si>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</si>
  <si>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</si>
  <si>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</si>
  <si>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</si>
  <si>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</si>
  <si>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</si>
  <si>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</si>
  <si>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</si>
  <si>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</si>
  <si>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</si>
  <si>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</si>
  <si>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</si>
  <si>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</si>
  <si>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</si>
  <si>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</si>
  <si>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</si>
  <si>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</si>
  <si>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</si>
  <si>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</si>
  <si>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</si>
  <si>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</si>
  <si>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</si>
  <si>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</si>
  <si>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</si>
  <si>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</si>
  <si>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</si>
  <si>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</si>
  <si>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</si>
  <si>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</si>
  <si>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</si>
  <si>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</si>
  <si>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</si>
  <si>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</si>
  <si>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</si>
  <si>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</si>
  <si>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</si>
  <si>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</si>
  <si>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</si>
  <si>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</si>
  <si>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</si>
  <si>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</si>
  <si>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</si>
  <si>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</si>
  <si>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</si>
  <si>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</si>
  <si>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</si>
  <si>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</si>
  <si>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</si>
  <si>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</si>
  <si>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</si>
  <si>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</si>
  <si>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</si>
  <si>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</si>
  <si>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</si>
  <si>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</si>
  <si>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</si>
  <si>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</si>
  <si>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</si>
  <si>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</si>
  <si>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</si>
  <si>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</si>
  <si>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</si>
  <si>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</si>
  <si>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</si>
  <si>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</si>
  <si>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</si>
  <si>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</si>
  <si>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</si>
  <si>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</si>
  <si>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</si>
  <si>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</si>
  <si>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</si>
  <si>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</si>
  <si>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</si>
  <si>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</si>
  <si>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</si>
  <si>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</si>
  <si>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</si>
  <si>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</si>
  <si>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</si>
  <si>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</si>
  <si>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</si>
  <si>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</si>
  <si>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</si>
  <si>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</si>
  <si>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</si>
  <si>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</si>
  <si>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</si>
  <si>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</si>
  <si>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</si>
  <si>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</si>
  <si>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</si>
  <si>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</si>
  <si>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</si>
  <si>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</si>
  <si>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</si>
  <si>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</si>
  <si>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</si>
  <si>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</si>
  <si>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</si>
  <si>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</si>
  <si>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</si>
  <si>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</si>
  <si>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</si>
  <si>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</si>
  <si>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</si>
  <si>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</si>
  <si>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</si>
  <si>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</si>
  <si>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</si>
  <si>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</si>
  <si>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</si>
  <si>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</si>
  <si>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</si>
  <si>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</si>
  <si>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</si>
  <si>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</si>
  <si>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</si>
  <si>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</si>
  <si>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</si>
  <si>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</si>
  <si>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</si>
  <si>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</si>
  <si>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</si>
  <si>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</si>
  <si>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</si>
  <si>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</si>
  <si>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</si>
  <si>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</si>
  <si>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</si>
  <si>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</si>
  <si>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</si>
  <si>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</si>
  <si>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</si>
  <si>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</si>
  <si>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</si>
  <si>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</si>
  <si>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</si>
  <si>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</si>
  <si>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</si>
  <si>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</si>
  <si>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</si>
  <si>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</si>
  <si>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</si>
  <si>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</si>
  <si>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</si>
  <si>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</si>
  <si>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</si>
  <si>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</si>
  <si>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</si>
  <si>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</si>
  <si>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</si>
  <si>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</si>
  <si>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</si>
  <si>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</si>
  <si>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</si>
  <si>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</si>
  <si>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</si>
  <si>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</si>
  <si>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</si>
  <si>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</si>
  <si>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</si>
  <si>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</si>
  <si>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</si>
  <si>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</si>
  <si>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</si>
  <si>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</si>
  <si>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</si>
  <si>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</si>
  <si>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</si>
  <si>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</si>
  <si>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</si>
  <si>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</si>
  <si>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</si>
  <si>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</si>
  <si>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</si>
  <si>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</si>
  <si>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</si>
  <si>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</si>
  <si>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</si>
  <si>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</si>
  <si>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</si>
  <si>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</si>
  <si>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</si>
  <si>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</si>
  <si>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</si>
  <si>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</si>
  <si>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</si>
  <si>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</si>
  <si>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</si>
  <si>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</si>
  <si>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</si>
  <si>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</si>
  <si>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</si>
  <si>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</si>
  <si>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</si>
  <si>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</si>
  <si>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</si>
  <si>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</si>
  <si>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</si>
  <si>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</si>
  <si>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</si>
  <si>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</si>
  <si>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</si>
  <si>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</si>
  <si>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</si>
  <si>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</si>
  <si>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</si>
  <si>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</si>
  <si>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</si>
  <si>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</si>
  <si>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</si>
  <si>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</si>
  <si>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</si>
  <si>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</si>
  <si>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</si>
  <si>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</si>
  <si>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</si>
  <si>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</si>
  <si>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</si>
  <si>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</si>
  <si>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</si>
  <si>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</si>
  <si>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</si>
  <si>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</si>
  <si>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</si>
  <si>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</si>
  <si>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</si>
  <si>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</si>
  <si>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</si>
  <si>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</si>
  <si>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</si>
  <si>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</si>
  <si>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</si>
  <si>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</si>
  <si>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</si>
  <si>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</si>
  <si>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</si>
  <si>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</si>
  <si>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</si>
  <si>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</si>
  <si>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</si>
  <si>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</si>
  <si>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</si>
  <si>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</si>
  <si>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</si>
  <si>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</si>
  <si>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</si>
  <si>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</si>
  <si>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</si>
  <si>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</si>
  <si>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</si>
  <si>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</si>
  <si>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</si>
  <si>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</si>
  <si>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</si>
  <si>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</si>
  <si>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</si>
  <si>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</si>
  <si>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</si>
  <si>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</si>
  <si>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</si>
  <si>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</si>
  <si>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</si>
  <si>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</si>
  <si>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</si>
  <si>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</si>
  <si>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</si>
  <si>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</si>
  <si>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</si>
  <si>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</si>
  <si>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</si>
  <si>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</si>
  <si>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</si>
  <si>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</si>
  <si>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</si>
  <si>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</si>
  <si>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</si>
  <si>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</si>
  <si>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</si>
  <si>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</si>
  <si>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</si>
  <si>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</si>
  <si>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</si>
  <si>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</si>
  <si>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</si>
  <si>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</si>
  <si>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</si>
  <si>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</si>
  <si>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</si>
  <si>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</si>
  <si>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</si>
  <si>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</si>
  <si>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</si>
  <si>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</si>
  <si>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</si>
  <si>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</si>
  <si>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</si>
  <si>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</si>
  <si>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</si>
  <si>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</si>
  <si>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</si>
  <si>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</si>
  <si>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</si>
  <si>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</si>
  <si>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</si>
  <si>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</si>
  <si>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</si>
  <si>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</si>
  <si>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</si>
  <si>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</si>
  <si>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</si>
  <si>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</si>
  <si>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</si>
  <si>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</si>
  <si>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</si>
  <si>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</si>
  <si>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</si>
  <si>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</si>
  <si>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</si>
  <si>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</si>
  <si>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</si>
  <si>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</si>
  <si>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</si>
  <si>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</si>
  <si>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</si>
  <si>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</si>
  <si>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</si>
  <si>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</si>
  <si>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</si>
  <si>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</si>
  <si>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</si>
  <si>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</si>
  <si>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</si>
  <si>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</si>
  <si>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</si>
  <si>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</si>
  <si>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</si>
  <si>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</si>
  <si>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</si>
  <si>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</si>
  <si>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</si>
  <si>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</si>
  <si>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</si>
  <si>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</si>
  <si>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</si>
  <si>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</si>
  <si>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</si>
  <si>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</si>
  <si>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</si>
  <si>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</si>
  <si>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</si>
  <si>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</si>
  <si>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</si>
  <si>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</si>
  <si>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</si>
  <si>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</si>
  <si>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</si>
  <si>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</si>
  <si>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</si>
  <si>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</si>
  <si>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</si>
  <si>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</si>
  <si>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</si>
  <si>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</si>
  <si>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</si>
  <si>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</si>
  <si>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</si>
  <si>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</si>
  <si>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</si>
  <si>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</si>
  <si>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</si>
  <si>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</si>
  <si>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</si>
  <si>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</si>
  <si>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</si>
  <si>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</si>
  <si>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</si>
  <si>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</si>
  <si>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</si>
  <si>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</si>
  <si>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</si>
  <si>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</si>
  <si>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</si>
  <si>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</si>
  <si>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</si>
  <si>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</si>
  <si>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</si>
  <si>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</si>
  <si>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</si>
  <si>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</si>
  <si>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</si>
  <si>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</si>
  <si>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</si>
  <si>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</si>
  <si>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</si>
  <si>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</si>
  <si>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</si>
  <si>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</si>
  <si>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</si>
  <si>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</si>
  <si>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</si>
  <si>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</si>
  <si>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</si>
  <si>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</si>
  <si>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</si>
  <si>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</si>
  <si>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</si>
  <si>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</si>
  <si>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</si>
  <si>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</si>
  <si>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</si>
  <si>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</si>
  <si>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</si>
  <si>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</si>
  <si>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</si>
  <si>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</si>
  <si>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</si>
  <si>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</si>
  <si>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</si>
  <si>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</si>
  <si>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</si>
  <si>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</si>
  <si>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</si>
  <si>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</si>
  <si>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</si>
  <si>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</si>
  <si>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</si>
  <si>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</si>
  <si>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</si>
  <si>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</si>
  <si>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</si>
  <si>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</si>
  <si>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</si>
  <si>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</si>
  <si>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</si>
  <si>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</si>
  <si>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</si>
  <si>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</si>
  <si>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</si>
  <si>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</si>
  <si>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</si>
  <si>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</si>
  <si>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</si>
  <si>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</si>
  <si>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</si>
  <si>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</si>
  <si>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</si>
  <si>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</si>
  <si>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</si>
  <si>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</si>
  <si>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</si>
  <si>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</si>
  <si>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</si>
  <si>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</si>
  <si>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</si>
  <si>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</si>
  <si>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</si>
  <si>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</si>
  <si>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</si>
  <si>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</si>
  <si>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</si>
  <si>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</si>
  <si>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</si>
  <si>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</si>
  <si>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</si>
  <si>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</si>
  <si>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</si>
  <si>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</si>
  <si>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</si>
  <si>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</si>
  <si>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</si>
  <si>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</si>
  <si>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</si>
  <si>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</si>
  <si>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</si>
  <si>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</si>
  <si>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</si>
  <si>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</si>
  <si>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</si>
  <si>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</si>
  <si>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</si>
  <si>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</si>
  <si>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</si>
  <si>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</si>
  <si>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</si>
  <si>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</si>
  <si>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</si>
  <si>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</si>
  <si>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</si>
  <si>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</si>
  <si>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</si>
  <si>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</si>
  <si>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</si>
  <si>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</si>
  <si>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</si>
  <si>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</si>
  <si>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</si>
  <si>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</si>
  <si>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</si>
  <si>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</si>
  <si>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</si>
  <si>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</si>
  <si>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</si>
  <si>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</si>
  <si>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</si>
  <si>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</si>
  <si>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</si>
  <si>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</si>
  <si>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</si>
  <si>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</si>
  <si>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</si>
  <si>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</si>
  <si>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</si>
  <si>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</si>
  <si>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</si>
  <si>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</si>
  <si>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</si>
  <si>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</si>
  <si>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</si>
  <si>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</si>
  <si>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</si>
  <si>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</si>
  <si>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</si>
  <si>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</si>
  <si>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</si>
  <si>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</si>
  <si>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</si>
  <si>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</si>
  <si>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</si>
  <si>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</si>
  <si>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</si>
  <si>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</si>
  <si>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</si>
  <si>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</si>
  <si>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</si>
  <si>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</si>
  <si>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</si>
  <si>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</si>
  <si>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</si>
  <si>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</si>
  <si>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</si>
  <si>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</si>
  <si>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</si>
  <si>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</si>
  <si>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</si>
  <si>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</si>
  <si>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</si>
  <si>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</si>
  <si>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</si>
  <si>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</si>
  <si>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</si>
  <si>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</si>
  <si>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</si>
  <si>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</si>
  <si>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</si>
  <si>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</si>
  <si>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</si>
  <si>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</si>
  <si>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</si>
  <si>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</si>
  <si>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</si>
  <si>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</si>
  <si>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</si>
  <si>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</si>
  <si>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</si>
  <si>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</si>
  <si>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</si>
  <si>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</si>
  <si>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</si>
  <si>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</si>
  <si>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</si>
  <si>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</si>
  <si>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</si>
  <si>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</si>
  <si>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</si>
  <si>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</si>
  <si>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</si>
  <si>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</si>
  <si>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</si>
  <si>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</si>
  <si>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</si>
  <si>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</si>
  <si>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</si>
  <si>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</si>
  <si>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</si>
  <si>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</si>
  <si>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</si>
  <si>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</si>
  <si>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</si>
  <si>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</si>
  <si>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</si>
  <si>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</si>
  <si>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</si>
  <si>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</si>
  <si>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</si>
  <si>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</si>
  <si>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</si>
  <si>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</si>
  <si>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</si>
  <si>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</si>
  <si>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</si>
  <si>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</si>
  <si>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</si>
  <si>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</si>
  <si>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</si>
  <si>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</si>
  <si>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</si>
  <si>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</si>
  <si>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</si>
  <si>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</si>
  <si>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</si>
  <si>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</si>
  <si>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</si>
  <si>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</si>
  <si>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</si>
  <si>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</si>
  <si>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</si>
  <si>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</si>
  <si>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</si>
  <si>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</si>
  <si>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</si>
  <si>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</si>
  <si>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</si>
  <si>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</si>
  <si>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</si>
  <si>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</si>
  <si>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</si>
  <si>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</si>
  <si>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</si>
  <si>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</si>
  <si>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</si>
  <si>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</si>
  <si>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</si>
  <si>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</si>
  <si>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</si>
  <si>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</si>
  <si>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</si>
  <si>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</si>
  <si>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</si>
  <si>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</si>
  <si>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</si>
  <si>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</si>
  <si>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</si>
  <si>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</si>
  <si>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</si>
  <si>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</si>
  <si>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</si>
  <si>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</si>
  <si>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</si>
  <si>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</si>
  <si>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</si>
  <si>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</si>
  <si>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</si>
  <si>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</si>
  <si>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</si>
  <si>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</si>
  <si>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</si>
  <si>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</si>
  <si>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</si>
  <si>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</si>
  <si>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</si>
  <si>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</si>
  <si>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</si>
  <si>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</si>
  <si>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</si>
  <si>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</si>
  <si>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</si>
  <si>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</si>
  <si>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</si>
  <si>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</si>
  <si>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</si>
  <si>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</si>
  <si>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</si>
  <si>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</si>
  <si>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</si>
  <si>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</si>
  <si>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</si>
  <si>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</si>
  <si>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</si>
  <si>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</si>
  <si>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</si>
  <si>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</si>
  <si>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</si>
  <si>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</si>
  <si>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</si>
  <si>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</si>
  <si>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</si>
  <si>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</si>
  <si>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</si>
  <si>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</si>
  <si>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</si>
  <si>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</si>
  <si>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</si>
  <si>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</si>
  <si>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</si>
  <si>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</si>
  <si>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</si>
  <si>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</si>
  <si>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</si>
  <si>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</si>
  <si>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</si>
  <si>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</si>
  <si>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</si>
  <si>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</si>
  <si>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</si>
  <si>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</si>
  <si>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</si>
  <si>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</si>
  <si>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</si>
  <si>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</si>
  <si>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</si>
  <si>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</si>
  <si>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</si>
  <si>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</si>
  <si>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</si>
  <si>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</si>
  <si>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</si>
  <si>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</si>
  <si>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</si>
  <si>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</si>
  <si>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</si>
  <si>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</si>
  <si>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</si>
  <si>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</si>
  <si>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</si>
  <si>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</si>
  <si>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</si>
  <si>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</si>
  <si>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</si>
  <si>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</si>
  <si>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</si>
  <si>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</si>
  <si>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</si>
  <si>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</si>
  <si>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</si>
  <si>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</si>
  <si>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</si>
  <si>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</si>
  <si>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</si>
  <si>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</si>
  <si>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</si>
  <si>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</si>
  <si>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</si>
  <si>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</si>
  <si>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</si>
  <si>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</si>
  <si>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</si>
  <si>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</si>
  <si>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</si>
  <si>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</si>
  <si>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</si>
  <si>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</si>
  <si>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</si>
  <si>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</si>
  <si>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</si>
  <si>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</si>
  <si>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</si>
  <si>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</si>
  <si>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</si>
  <si>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</si>
  <si>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</si>
  <si>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</si>
  <si>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</si>
  <si>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</si>
  <si>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</si>
  <si>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</si>
  <si>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</si>
  <si>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</si>
  <si>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</si>
  <si>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</si>
  <si>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</si>
  <si>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</si>
  <si>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</si>
  <si>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</si>
  <si>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</si>
  <si>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</si>
  <si>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</si>
  <si>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</si>
  <si>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</si>
  <si>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</si>
  <si>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</si>
  <si>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</si>
  <si>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</si>
  <si>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</si>
  <si>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</si>
  <si>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</si>
  <si>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</si>
  <si>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</si>
  <si>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</si>
  <si>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</si>
  <si>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</si>
  <si>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</si>
  <si>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</si>
  <si>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</si>
  <si>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</si>
  <si>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</si>
  <si>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</si>
  <si>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</si>
  <si>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</si>
  <si>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</si>
  <si>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</si>
  <si>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</si>
  <si>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</si>
  <si>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</si>
  <si>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</si>
  <si>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</si>
  <si>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</si>
  <si>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</si>
  <si>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</si>
  <si>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</si>
  <si>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</si>
  <si>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</si>
  <si>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</si>
  <si>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</si>
  <si>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</si>
  <si>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</si>
  <si>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</si>
  <si>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</si>
  <si>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</si>
  <si>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</si>
  <si>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</si>
  <si>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</si>
  <si>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</si>
  <si>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</si>
  <si>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</si>
  <si>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</si>
  <si>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</si>
  <si>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</si>
  <si>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</si>
  <si>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</si>
  <si>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</si>
  <si>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</si>
  <si>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</si>
  <si>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</si>
  <si>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</si>
  <si>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</si>
  <si>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</si>
  <si>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</si>
  <si>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</si>
  <si>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</si>
  <si>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</si>
  <si>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</si>
  <si>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</si>
  <si>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</si>
  <si>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</si>
  <si>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</si>
  <si>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</si>
  <si>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</si>
  <si>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</si>
  <si>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</si>
  <si>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</si>
  <si>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</si>
  <si>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</si>
  <si>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</si>
  <si>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</si>
  <si>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</si>
  <si>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</si>
  <si>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</si>
  <si>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</si>
  <si>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</si>
  <si>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</si>
  <si>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</si>
  <si>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</si>
  <si>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</si>
  <si>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</si>
  <si>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</si>
  <si>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</si>
  <si>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</si>
  <si>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</si>
  <si>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</si>
  <si>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</si>
  <si>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</si>
  <si>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</si>
  <si>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</si>
  <si>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</si>
  <si>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</si>
  <si>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</si>
  <si>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</si>
  <si>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</si>
  <si>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</si>
  <si>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</si>
  <si>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</si>
  <si>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</si>
  <si>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</si>
  <si>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</si>
  <si>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</si>
  <si>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</si>
  <si>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</si>
  <si>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</si>
  <si>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</si>
  <si>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</si>
  <si>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</si>
  <si>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</si>
  <si>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</si>
  <si>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</si>
  <si>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</si>
  <si>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</si>
  <si>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</si>
  <si>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</si>
  <si>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</si>
  <si>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</si>
  <si>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</si>
  <si>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</si>
  <si>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</si>
  <si>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</si>
  <si>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</si>
  <si>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</si>
  <si>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</si>
  <si>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</si>
  <si>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</si>
  <si>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</si>
  <si>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</si>
  <si>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</si>
  <si>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</si>
  <si>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</si>
  <si>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</si>
  <si>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</si>
  <si>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</si>
  <si>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</si>
  <si>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</si>
  <si>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</si>
  <si>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</si>
  <si>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</si>
  <si>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</si>
  <si>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</si>
  <si>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</si>
  <si>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</si>
  <si>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</si>
  <si>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</si>
  <si>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</si>
  <si>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</si>
  <si>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</si>
  <si>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</si>
  <si>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</si>
  <si>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</si>
  <si>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</si>
  <si>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</si>
  <si>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</si>
  <si>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</si>
  <si>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</si>
  <si>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</si>
  <si>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</si>
  <si>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</si>
  <si>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</si>
  <si>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</si>
  <si>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</si>
  <si>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</si>
  <si>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</si>
  <si>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</si>
  <si>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</si>
  <si>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</si>
  <si>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</si>
  <si>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</si>
  <si>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</si>
  <si>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</si>
  <si>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</si>
  <si>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</si>
  <si>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</si>
  <si>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</si>
  <si>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</si>
  <si>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</si>
  <si>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</si>
  <si>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</si>
  <si>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</si>
  <si>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</si>
  <si>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</si>
  <si>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</si>
  <si>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</si>
  <si>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</si>
  <si>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</si>
  <si>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</si>
  <si>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</si>
  <si>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</si>
  <si>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</si>
  <si>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</si>
  <si>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</si>
  <si>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</si>
  <si>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</si>
  <si>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</si>
  <si>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</si>
  <si>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</si>
  <si>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</si>
  <si>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</si>
  <si>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</si>
  <si>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</si>
  <si>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</si>
  <si>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</si>
  <si>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</si>
  <si>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</si>
  <si>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</si>
  <si>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</si>
  <si>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</si>
  <si>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</si>
  <si>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</si>
  <si>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</si>
  <si>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</si>
  <si>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</si>
  <si>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</si>
  <si>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</si>
  <si>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</si>
  <si>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</si>
  <si>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</si>
  <si>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</si>
  <si>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</si>
  <si>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</si>
  <si>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</si>
  <si>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</si>
  <si>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</si>
  <si>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</si>
  <si>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</si>
  <si>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</si>
  <si>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</si>
  <si>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</si>
  <si>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</si>
  <si>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</si>
  <si>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</si>
  <si>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</si>
  <si>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</si>
  <si>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</si>
  <si>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</si>
  <si>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</si>
  <si>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</si>
  <si>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</si>
  <si>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</si>
  <si>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</si>
  <si>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</si>
  <si>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</si>
  <si>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</si>
  <si>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</si>
  <si>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</si>
  <si>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</si>
  <si>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</si>
  <si>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</si>
  <si>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</si>
  <si>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</si>
  <si>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</si>
  <si>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</si>
  <si>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</si>
  <si>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</si>
  <si>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</si>
  <si>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</si>
  <si>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</si>
  <si>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</si>
  <si>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</si>
  <si>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</si>
  <si>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</si>
  <si>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</si>
  <si>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</si>
  <si>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</si>
  <si>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</si>
  <si>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</si>
  <si>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</si>
  <si>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</si>
  <si>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</si>
  <si>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</si>
  <si>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</si>
  <si>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</si>
  <si>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</si>
  <si>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</si>
  <si>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</si>
  <si>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</si>
  <si>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</si>
  <si>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</si>
  <si>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</si>
  <si>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</si>
  <si>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</si>
  <si>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</si>
  <si>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</si>
  <si>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</si>
  <si>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</si>
  <si>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</si>
  <si>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</si>
  <si>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</si>
  <si>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</si>
  <si>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</si>
  <si>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</si>
  <si>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</si>
  <si>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</si>
  <si>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</si>
  <si>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</si>
  <si>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</si>
  <si>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</si>
  <si>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</si>
  <si>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</si>
  <si>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</si>
  <si>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</si>
  <si>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</si>
  <si>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</si>
  <si>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</si>
  <si>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</si>
  <si>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</si>
  <si>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</si>
  <si>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</si>
  <si>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</si>
  <si>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</si>
  <si>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</si>
  <si>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</si>
  <si>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</si>
  <si>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</si>
  <si>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</si>
  <si>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</si>
  <si>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</si>
  <si>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</si>
  <si>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</si>
  <si>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</si>
  <si>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</si>
  <si>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</si>
  <si>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</si>
  <si>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</si>
  <si>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</si>
  <si>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</si>
  <si>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</si>
  <si>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</si>
  <si>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</si>
  <si>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</si>
  <si>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</si>
  <si>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</si>
  <si>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</si>
  <si>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</si>
  <si>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</si>
  <si>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</si>
  <si>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</si>
  <si>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</si>
  <si>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</si>
  <si>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</si>
  <si>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</si>
  <si>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</si>
  <si>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</si>
  <si>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</si>
  <si>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</si>
  <si>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</si>
  <si>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</si>
  <si>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</si>
  <si>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</si>
  <si>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</si>
  <si>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</si>
  <si>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</si>
  <si>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</si>
  <si>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</si>
  <si>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</si>
  <si>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</si>
  <si>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</si>
  <si>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</si>
  <si>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</si>
  <si>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</si>
  <si>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</si>
  <si>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</si>
  <si>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</si>
  <si>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</si>
  <si>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</si>
  <si>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</si>
  <si>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</si>
  <si>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</si>
  <si>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</si>
  <si>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</si>
  <si>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</si>
  <si>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</si>
  <si>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</si>
  <si>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</si>
  <si>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</si>
  <si>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</si>
  <si>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</si>
  <si>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</si>
  <si>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</si>
  <si>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</si>
  <si>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</si>
  <si>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</si>
  <si>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</si>
  <si>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</si>
  <si>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</si>
  <si>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</si>
  <si>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</si>
  <si>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</si>
  <si>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</si>
  <si>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</si>
  <si>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</si>
  <si>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</si>
  <si>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</si>
  <si>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</si>
  <si>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</si>
  <si>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</si>
  <si>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</si>
  <si>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</si>
  <si>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</si>
  <si>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</si>
  <si>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</si>
  <si>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</si>
  <si>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</si>
  <si>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</si>
  <si>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</si>
  <si>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</si>
  <si>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</si>
  <si>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</si>
  <si>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</si>
  <si>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</si>
  <si>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</si>
  <si>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</si>
  <si>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</si>
  <si>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</si>
  <si>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</si>
  <si>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</si>
  <si>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</si>
  <si>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</si>
  <si>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</si>
  <si>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</si>
  <si>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</si>
  <si>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</si>
  <si>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</si>
  <si>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</si>
  <si>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</si>
  <si>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</si>
  <si>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</si>
  <si>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</si>
  <si>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</si>
  <si>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</si>
  <si>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</si>
  <si>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</si>
  <si>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</si>
  <si>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</si>
  <si>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</si>
  <si>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</si>
  <si>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</si>
  <si>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</si>
  <si>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</si>
  <si>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</si>
  <si>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</si>
  <si>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</si>
  <si>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</si>
  <si>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</si>
  <si>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</si>
  <si>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</si>
  <si>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</si>
  <si>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</si>
  <si>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</si>
  <si>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</si>
  <si>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</si>
  <si>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</si>
  <si>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</si>
  <si>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</si>
  <si>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</si>
  <si>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</si>
  <si>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</si>
  <si>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</si>
  <si>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</si>
  <si>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</si>
  <si>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</si>
  <si>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</si>
  <si>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</si>
  <si>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</si>
  <si>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</si>
  <si>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</si>
  <si>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</si>
  <si>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</si>
  <si>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</si>
  <si>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</si>
  <si>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</si>
  <si>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</si>
  <si>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</si>
  <si>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</si>
  <si>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</si>
  <si>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</si>
  <si>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</si>
  <si>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</si>
  <si>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</si>
  <si>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</si>
  <si>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</si>
  <si>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</si>
  <si>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</si>
  <si>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</si>
  <si>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</si>
  <si>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</si>
  <si>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</si>
  <si>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</si>
  <si>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</si>
  <si>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</si>
  <si>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</si>
  <si>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</si>
  <si>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</si>
  <si>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</si>
  <si>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</si>
  <si>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</si>
  <si>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</si>
  <si>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</si>
  <si>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</si>
  <si>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</si>
  <si>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</si>
  <si>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</si>
  <si>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</si>
  <si>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</si>
  <si>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</si>
  <si>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</si>
  <si>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</si>
  <si>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</si>
  <si>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</si>
  <si>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</si>
  <si>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</si>
  <si>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</si>
  <si>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</si>
  <si>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</si>
  <si>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</si>
  <si>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</si>
  <si>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</si>
  <si>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</si>
  <si>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</si>
  <si>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</si>
  <si>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</si>
  <si>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</si>
  <si>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</si>
  <si>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</si>
  <si>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</si>
  <si>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</si>
  <si>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</si>
  <si>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</si>
  <si>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</si>
  <si>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</si>
  <si>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</si>
  <si>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</si>
  <si>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</si>
  <si>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</si>
  <si>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</si>
  <si>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</si>
  <si>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</si>
  <si>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</si>
  <si>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</si>
  <si>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</si>
  <si>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</si>
  <si>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</si>
  <si>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</si>
  <si>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</si>
  <si>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</si>
  <si>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</si>
  <si>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</si>
  <si>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</si>
  <si>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</si>
  <si>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</si>
  <si>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</si>
  <si>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</si>
  <si>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</si>
  <si>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</si>
  <si>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</si>
  <si>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</si>
  <si>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</si>
  <si>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</si>
  <si>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</si>
  <si>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</si>
  <si>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</si>
  <si>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</si>
  <si>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</si>
  <si>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</si>
  <si>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</si>
  <si>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</si>
  <si>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</si>
  <si>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</si>
  <si>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</si>
  <si>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</si>
  <si>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</si>
  <si>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</si>
  <si>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</si>
  <si>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</si>
  <si>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</si>
  <si>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</si>
  <si>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</si>
  <si>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</si>
  <si>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</si>
  <si>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</si>
  <si>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</si>
  <si>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</si>
  <si>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</si>
  <si>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</si>
  <si>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</si>
  <si>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</si>
  <si>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</si>
  <si>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</si>
  <si>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</si>
  <si>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</si>
  <si>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</si>
  <si>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</si>
  <si>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</si>
  <si>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</si>
  <si>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</si>
  <si>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</si>
  <si>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</si>
  <si>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</si>
  <si>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</si>
  <si>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</si>
  <si>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</si>
  <si>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</si>
  <si>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</si>
  <si>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</si>
  <si>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</si>
  <si>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</si>
  <si>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</si>
  <si>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</si>
  <si>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</si>
  <si>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</si>
  <si>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</si>
  <si>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</si>
  <si>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</si>
  <si>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</si>
  <si>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</si>
  <si>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</si>
  <si>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</si>
  <si>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</si>
  <si>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</si>
  <si>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</si>
  <si>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</si>
  <si>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</si>
  <si>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</si>
  <si>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</si>
  <si>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</si>
  <si>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</si>
  <si>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</si>
  <si>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</si>
  <si>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</si>
  <si>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</si>
  <si>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</si>
  <si>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</si>
  <si>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</si>
  <si>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</si>
  <si>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</si>
  <si>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</si>
  <si>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</si>
  <si>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</si>
  <si>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</si>
  <si>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</si>
  <si>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</si>
  <si>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</si>
  <si>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</si>
  <si>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</si>
  <si>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</si>
  <si>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</si>
  <si>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</si>
  <si>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</si>
  <si>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</si>
  <si>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</si>
  <si>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</si>
  <si>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</si>
  <si>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</si>
  <si>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</si>
  <si>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</si>
  <si>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</si>
  <si>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</si>
  <si>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</si>
  <si>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</si>
  <si>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</si>
  <si>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</si>
  <si>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</si>
  <si>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</si>
  <si>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</si>
  <si>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</si>
  <si>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</si>
  <si>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</si>
  <si>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</si>
  <si>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</si>
  <si>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</si>
  <si>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</si>
  <si>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</si>
  <si>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</si>
  <si>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</si>
  <si>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</si>
  <si>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</si>
  <si>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</si>
  <si>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</si>
  <si>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</si>
  <si>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</si>
  <si>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</si>
  <si>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</si>
  <si>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</si>
  <si>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</si>
  <si>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</si>
  <si>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</si>
  <si>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</si>
  <si>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</si>
  <si>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</si>
  <si>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</si>
  <si>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</si>
  <si>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</si>
  <si>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</si>
  <si>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</si>
  <si>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</si>
  <si>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</si>
  <si>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</si>
  <si>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</si>
  <si>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</si>
  <si>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</si>
  <si>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</si>
  <si>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</si>
  <si>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</si>
  <si>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</si>
  <si>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</si>
  <si>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</si>
  <si>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</si>
  <si>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</si>
  <si>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</si>
  <si>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</si>
  <si>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</si>
  <si>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</si>
  <si>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</si>
  <si>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</si>
  <si>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</si>
  <si>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</si>
  <si>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</si>
  <si>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</si>
  <si>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</si>
  <si>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</si>
  <si>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</si>
  <si>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</si>
  <si>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</si>
  <si>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</si>
  <si>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</si>
  <si>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</si>
  <si>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</si>
  <si>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</si>
  <si>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</si>
  <si>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</si>
  <si>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</si>
  <si>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</si>
  <si>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</si>
  <si>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</si>
  <si>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</si>
  <si>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</si>
  <si>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</si>
  <si>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</si>
  <si>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</si>
  <si>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</si>
  <si>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</si>
  <si>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</si>
  <si>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</si>
  <si>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</si>
  <si>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</si>
  <si>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</si>
  <si>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</si>
  <si>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</si>
  <si>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</si>
  <si>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</si>
  <si>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</si>
  <si>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</si>
  <si>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</si>
  <si>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</si>
  <si>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</si>
  <si>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</si>
  <si>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</si>
  <si>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</si>
  <si>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</si>
  <si>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</si>
  <si>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</si>
  <si>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</si>
  <si>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</si>
  <si>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</si>
  <si>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</si>
  <si>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</si>
  <si>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</si>
  <si>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</si>
  <si>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</si>
  <si>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</si>
  <si>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</si>
  <si>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</si>
  <si>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</si>
  <si>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</si>
  <si>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</si>
  <si>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</si>
  <si>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</si>
  <si>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</si>
  <si>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</si>
  <si>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</si>
  <si>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</si>
  <si>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</si>
  <si>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</si>
  <si>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</si>
  <si>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</si>
  <si>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</si>
  <si>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</si>
  <si>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</si>
  <si>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</si>
  <si>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</si>
  <si>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</si>
  <si>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</si>
  <si>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</si>
  <si>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</si>
  <si>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</si>
  <si>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</si>
  <si>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</si>
  <si>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</si>
  <si>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</si>
  <si>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</si>
  <si>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</si>
  <si>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</si>
  <si>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</si>
  <si>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</si>
  <si>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</si>
  <si>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</si>
  <si>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</si>
  <si>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</si>
  <si>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</si>
  <si>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</si>
  <si>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</si>
  <si>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</si>
  <si>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</si>
  <si>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</si>
  <si>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</si>
  <si>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</si>
  <si>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</si>
  <si>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</si>
  <si>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</si>
  <si>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</si>
  <si>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</si>
  <si>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</si>
  <si>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</si>
  <si>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</si>
  <si>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</si>
  <si>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</si>
  <si>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</si>
  <si>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</si>
  <si>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</si>
  <si>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</si>
  <si>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</si>
  <si>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</si>
  <si>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</si>
  <si>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</si>
  <si>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</si>
  <si>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</si>
  <si>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</si>
  <si>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</si>
  <si>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</si>
  <si>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</si>
  <si>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</si>
  <si>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</si>
  <si>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</si>
  <si>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</si>
  <si>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</si>
  <si>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</si>
  <si>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</si>
  <si>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</si>
  <si>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</si>
  <si>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</si>
  <si>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</si>
  <si>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</si>
  <si>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</si>
  <si>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</si>
  <si>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</si>
  <si>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</si>
  <si>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</si>
  <si>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</si>
  <si>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</si>
  <si>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</si>
  <si>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</si>
  <si>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</si>
  <si>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</si>
  <si>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</si>
  <si>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</si>
  <si>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</si>
  <si>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</si>
  <si>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</si>
  <si>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</si>
  <si>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</si>
  <si>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</si>
  <si>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</si>
  <si>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</si>
  <si>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</si>
  <si>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</si>
  <si>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</si>
  <si>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</si>
  <si>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</si>
  <si>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</si>
  <si>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</si>
  <si>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</si>
  <si>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</si>
  <si>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</si>
  <si>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</si>
  <si>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</si>
  <si>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</si>
  <si>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</si>
  <si>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</si>
  <si>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</si>
  <si>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</si>
  <si>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</si>
  <si>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</si>
  <si>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</si>
  <si>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</si>
  <si>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</si>
  <si>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</si>
  <si>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</si>
  <si>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</si>
  <si>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</si>
  <si>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</si>
  <si>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</si>
  <si>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</si>
  <si>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</si>
  <si>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</si>
  <si>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</si>
  <si>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</si>
  <si>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</si>
  <si>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</si>
  <si>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</si>
  <si>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</si>
  <si>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</si>
  <si>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</si>
  <si>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</si>
  <si>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</si>
  <si>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</si>
  <si>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</si>
  <si>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</si>
  <si>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</si>
  <si>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</si>
  <si>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</si>
  <si>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</si>
  <si>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</si>
  <si>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</si>
  <si>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</si>
  <si>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</si>
  <si>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</si>
  <si>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</si>
  <si>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</si>
  <si>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</si>
  <si>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</si>
  <si>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</si>
  <si>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</si>
  <si>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</si>
  <si>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</si>
  <si>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</si>
  <si>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</si>
  <si>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</si>
  <si>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</si>
  <si>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</si>
  <si>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</si>
  <si>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</si>
  <si>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</si>
  <si>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</si>
  <si>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</si>
  <si>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</si>
  <si>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</si>
  <si>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</si>
  <si>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</si>
  <si>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</si>
  <si>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</si>
  <si>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</si>
  <si>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</si>
  <si>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</si>
  <si>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</si>
  <si>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</si>
  <si>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</si>
  <si>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</si>
  <si>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</si>
  <si>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</si>
  <si>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</si>
  <si>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</si>
  <si>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</si>
  <si>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</si>
  <si>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</si>
  <si>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</si>
  <si>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</si>
  <si>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</si>
  <si>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</si>
  <si>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</si>
  <si>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</si>
  <si>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</si>
  <si>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</si>
  <si>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</si>
  <si>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</si>
  <si>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</si>
  <si>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</si>
  <si>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</si>
  <si>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</si>
  <si>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</si>
  <si>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</si>
  <si>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</si>
  <si>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</si>
  <si>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</si>
  <si>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</si>
  <si>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</si>
  <si>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</si>
  <si>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</si>
  <si>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</si>
  <si>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</si>
  <si>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</si>
  <si>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</si>
  <si>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</si>
  <si>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</si>
  <si>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</si>
  <si>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</si>
  <si>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</si>
  <si>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</si>
  <si>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</si>
  <si>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</si>
  <si>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</si>
  <si>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</si>
  <si>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</si>
  <si>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</si>
  <si>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</si>
  <si>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</si>
  <si>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</si>
  <si>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</si>
  <si>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</si>
  <si>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</si>
  <si>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</si>
  <si>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</si>
  <si>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</si>
  <si>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</si>
  <si>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</si>
  <si>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</si>
  <si>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</si>
  <si>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</si>
  <si>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</si>
  <si>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</si>
  <si>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</si>
  <si>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</si>
  <si>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</si>
  <si>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</si>
  <si>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</si>
  <si>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</si>
  <si>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</si>
  <si>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</si>
  <si>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</si>
  <si>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</si>
  <si>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</si>
  <si>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</si>
  <si>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</si>
  <si>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</si>
  <si>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</si>
  <si>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</si>
  <si>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</si>
  <si>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</si>
  <si>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</si>
  <si>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</si>
  <si>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</si>
  <si>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</si>
  <si>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</si>
  <si>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</si>
  <si>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</si>
  <si>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</si>
  <si>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</si>
  <si>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</si>
  <si>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</si>
  <si>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</si>
  <si>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</si>
  <si>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</si>
  <si>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</si>
  <si>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</si>
  <si>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</si>
  <si>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</si>
  <si>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</si>
  <si>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</si>
  <si>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</si>
  <si>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</si>
  <si>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</si>
  <si>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</si>
  <si>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</si>
  <si>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</si>
  <si>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</si>
  <si>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</si>
  <si>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</si>
  <si>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</si>
  <si>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</si>
  <si>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</si>
  <si>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</si>
  <si>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</si>
  <si>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</si>
  <si>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</si>
  <si>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</si>
  <si>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</si>
  <si>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</si>
  <si>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</si>
  <si>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</si>
  <si>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</si>
  <si>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</si>
  <si>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</si>
  <si>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</si>
  <si>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</si>
  <si>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</si>
  <si>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</si>
  <si>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</si>
  <si>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</si>
  <si>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</si>
  <si>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</si>
  <si>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</si>
  <si>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</si>
  <si>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</si>
  <si>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</si>
  <si>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</si>
  <si>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</si>
  <si>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</si>
  <si>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</si>
  <si>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</si>
  <si>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</si>
  <si>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</si>
  <si>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</si>
  <si>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</si>
  <si>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</si>
  <si>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</si>
  <si>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</si>
  <si>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</si>
  <si>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</si>
  <si>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</si>
  <si>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</si>
  <si>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</si>
  <si>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</si>
  <si>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</si>
  <si>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</si>
  <si>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</si>
  <si>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</si>
  <si>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</si>
  <si>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</si>
  <si>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</si>
  <si>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</si>
  <si>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</si>
  <si>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</si>
  <si>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</si>
  <si>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</si>
  <si>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</si>
  <si>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</si>
  <si>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</si>
  <si>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</si>
  <si>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</si>
  <si>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</si>
  <si>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</si>
  <si>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</si>
  <si>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</si>
  <si>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</si>
  <si>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</si>
  <si>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</si>
  <si>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</si>
  <si>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</si>
  <si>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</si>
  <si>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</si>
  <si>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</si>
  <si>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</si>
  <si>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</si>
  <si>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</si>
  <si>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</si>
  <si>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</si>
  <si>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</si>
  <si>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</si>
  <si>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</si>
  <si>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</si>
  <si>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</si>
  <si>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</si>
  <si>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</si>
  <si>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</si>
  <si>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</si>
  <si>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</si>
  <si>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</si>
  <si>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</si>
  <si>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</si>
  <si>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</si>
  <si>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</si>
  <si>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</si>
  <si>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</si>
  <si>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</si>
  <si>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</si>
  <si>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</si>
  <si>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</si>
  <si>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</si>
  <si>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</si>
  <si>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</si>
  <si>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</si>
  <si>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</si>
  <si>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</si>
  <si>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</si>
  <si>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</si>
  <si>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</si>
  <si>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</si>
  <si>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</si>
  <si>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</si>
  <si>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</si>
  <si>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</si>
  <si>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</si>
  <si>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</si>
  <si>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</si>
  <si>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</si>
  <si>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</si>
  <si>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</si>
  <si>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</si>
  <si>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</si>
  <si>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</si>
  <si>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</si>
  <si>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</si>
  <si>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</si>
  <si>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</si>
  <si>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</si>
  <si>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</si>
  <si>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</si>
  <si>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</si>
  <si>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</si>
  <si>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</si>
  <si>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</si>
  <si>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</si>
  <si>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</si>
  <si>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</si>
  <si>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</si>
  <si>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</si>
  <si>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</si>
  <si>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</si>
  <si>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</si>
  <si>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</si>
  <si>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</si>
  <si>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</si>
  <si>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</si>
  <si>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</si>
  <si>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</si>
  <si>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</si>
  <si>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</si>
  <si>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</si>
  <si>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</si>
  <si>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</si>
  <si>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</si>
  <si>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</si>
  <si>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</si>
  <si>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</si>
  <si>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</si>
  <si>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</si>
  <si>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</si>
  <si>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</si>
  <si>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</si>
  <si>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</si>
  <si>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</si>
  <si>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</si>
  <si>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</si>
  <si>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</si>
  <si>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</si>
  <si>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</si>
  <si>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</si>
  <si>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</si>
  <si>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</si>
  <si>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</si>
  <si>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</si>
  <si>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</si>
  <si>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</si>
  <si>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</si>
  <si>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</si>
  <si>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</si>
  <si>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</si>
  <si>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</si>
  <si>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</si>
  <si>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</si>
  <si>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</si>
  <si>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</si>
  <si>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</si>
  <si>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</si>
  <si>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</si>
  <si>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</si>
  <si>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</si>
  <si>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</si>
  <si>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</si>
  <si>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</si>
  <si>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</si>
  <si>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</si>
  <si>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</si>
  <si>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</si>
  <si>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</si>
  <si>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</si>
  <si>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</si>
  <si>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</si>
  <si>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</si>
  <si>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</si>
  <si>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</si>
  <si>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</si>
  <si>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</si>
  <si>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</si>
  <si>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</si>
  <si>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</si>
  <si>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</si>
  <si>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</si>
  <si>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</si>
  <si>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</si>
  <si>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</si>
  <si>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</si>
  <si>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</si>
  <si>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</si>
  <si>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</si>
  <si>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</si>
  <si>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</si>
  <si>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</si>
  <si>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</si>
  <si>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</si>
  <si>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</si>
  <si>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</si>
  <si>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</si>
  <si>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</si>
  <si>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</si>
  <si>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</si>
  <si>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</si>
  <si>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</si>
  <si>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</si>
  <si>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</si>
  <si>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</si>
  <si>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</si>
  <si>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</si>
  <si>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</si>
  <si>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</si>
  <si>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</si>
  <si>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</si>
  <si>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</si>
  <si>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</si>
  <si>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</si>
  <si>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</si>
  <si>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</si>
  <si>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</si>
  <si>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</si>
  <si>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</si>
  <si>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</si>
  <si>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</si>
  <si>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</si>
  <si>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</si>
  <si>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</si>
  <si>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</si>
  <si>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</si>
  <si>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</si>
  <si>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</si>
  <si>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</si>
  <si>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</si>
  <si>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</si>
  <si>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</si>
  <si>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</si>
  <si>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</si>
  <si>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</si>
  <si>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</si>
  <si>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</si>
  <si>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</si>
  <si>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</si>
  <si>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</si>
  <si>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</si>
  <si>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</si>
  <si>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</si>
  <si>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</si>
  <si>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</si>
  <si>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</si>
  <si>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</si>
  <si>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</si>
  <si>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</si>
  <si>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</si>
  <si>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</si>
  <si>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</si>
  <si>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</si>
  <si>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</si>
  <si>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</si>
  <si>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</si>
  <si>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</si>
  <si>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</si>
  <si>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</si>
  <si>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</si>
  <si>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</si>
  <si>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</si>
  <si>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</si>
  <si>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</si>
  <si>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</si>
  <si>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</si>
  <si>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</si>
  <si>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</si>
  <si>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</si>
  <si>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</si>
  <si>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</si>
  <si>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</si>
  <si>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</si>
  <si>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</si>
  <si>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</si>
  <si>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</si>
  <si>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</si>
  <si>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</si>
  <si>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</si>
  <si>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</si>
  <si>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</si>
  <si>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</si>
  <si>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</si>
  <si>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</si>
  <si>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</si>
  <si>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</si>
  <si>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</si>
  <si>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</si>
  <si>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</si>
  <si>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</si>
  <si>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</si>
  <si>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</si>
  <si>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</si>
  <si>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</si>
  <si>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</si>
  <si>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</si>
  <si>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</si>
  <si>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</si>
  <si>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</si>
  <si>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</si>
  <si>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</si>
  <si>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</si>
  <si>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</si>
  <si>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</si>
  <si>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</si>
  <si>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</si>
  <si>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</si>
  <si>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</si>
  <si>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</si>
  <si>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</si>
  <si>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</si>
  <si>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</si>
  <si>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</si>
  <si>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</si>
  <si>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</si>
  <si>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</si>
  <si>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</si>
  <si>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</si>
  <si>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</si>
  <si>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</si>
  <si>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</si>
  <si>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</si>
  <si>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</si>
  <si>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</si>
  <si>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</si>
  <si>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</si>
  <si>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</si>
  <si>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</si>
  <si>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</si>
  <si>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</si>
  <si>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</si>
  <si>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</si>
  <si>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</si>
  <si>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</si>
  <si>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</si>
  <si>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</si>
  <si>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</si>
  <si>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</si>
  <si>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</si>
  <si>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</si>
  <si>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</si>
  <si>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</si>
  <si>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</si>
  <si>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</si>
  <si>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</si>
  <si>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</si>
  <si>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</si>
  <si>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</si>
  <si>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</si>
  <si>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</si>
  <si>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</si>
  <si>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</si>
  <si>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</si>
  <si>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</si>
  <si>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</si>
  <si>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</si>
  <si>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</si>
  <si>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</si>
  <si>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</si>
  <si>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</si>
  <si>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</si>
  <si>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</si>
  <si>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</si>
  <si>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</si>
  <si>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</si>
  <si>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</si>
  <si>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</si>
  <si>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</si>
  <si>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</si>
  <si>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</si>
  <si>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</si>
  <si>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</si>
  <si>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</si>
  <si>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</si>
  <si>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</si>
  <si>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</si>
  <si>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</si>
  <si>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</si>
  <si>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</si>
  <si>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</si>
  <si>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</si>
  <si>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</si>
  <si>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</si>
  <si>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</si>
  <si>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</si>
  <si>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</si>
  <si>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</si>
  <si>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</si>
  <si>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</si>
  <si>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</si>
  <si>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</si>
  <si>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</si>
  <si>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</si>
  <si>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</si>
  <si>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</si>
  <si>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</si>
  <si>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</si>
  <si>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</si>
  <si>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</si>
  <si>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</si>
  <si>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</si>
  <si>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</si>
  <si>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</si>
  <si>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</si>
  <si>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</si>
  <si>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</si>
  <si>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</si>
  <si>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</si>
  <si>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</si>
  <si>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</si>
  <si>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</si>
  <si>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</si>
  <si>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</si>
  <si>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</si>
  <si>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</si>
  <si>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</si>
  <si>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</si>
  <si>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</si>
  <si>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</si>
  <si>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</si>
  <si>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</si>
  <si>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</si>
  <si>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</si>
  <si>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</si>
  <si>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</si>
  <si>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</si>
  <si>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</si>
  <si>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</si>
  <si>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</si>
  <si>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</si>
  <si>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</si>
  <si>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</si>
  <si>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</si>
  <si>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</si>
  <si>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</si>
  <si>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</si>
  <si>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</si>
  <si>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</si>
  <si>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</si>
  <si>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</si>
  <si>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</si>
  <si>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</si>
  <si>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</si>
  <si>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</si>
  <si>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</si>
  <si>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</si>
  <si>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</si>
  <si>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</si>
  <si>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</si>
  <si>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</si>
  <si>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</si>
  <si>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</si>
  <si>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</si>
  <si>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</si>
  <si>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</si>
  <si>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</si>
  <si>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</si>
  <si>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</si>
  <si>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</si>
  <si>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</si>
  <si>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</si>
  <si>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</si>
  <si>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</si>
  <si>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</si>
  <si>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</si>
  <si>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</si>
  <si>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</si>
  <si>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</si>
  <si>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</si>
  <si>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</si>
  <si>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</si>
  <si>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</si>
  <si>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</si>
  <si>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</si>
  <si>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</si>
  <si>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</si>
  <si>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</si>
  <si>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</si>
  <si>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</si>
  <si>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</si>
  <si>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</si>
  <si>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</si>
  <si>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</si>
  <si>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</si>
  <si>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</si>
  <si>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</si>
  <si>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</si>
  <si>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</si>
  <si>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</si>
  <si>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</si>
  <si>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</si>
  <si>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</si>
  <si>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</si>
  <si>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</si>
  <si>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</si>
  <si>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</si>
  <si>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</si>
  <si>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</si>
  <si>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</si>
  <si>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</si>
  <si>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</si>
  <si>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</si>
  <si>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</si>
  <si>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</si>
  <si>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</si>
  <si>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</si>
  <si>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</si>
  <si>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</si>
  <si>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</si>
  <si>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</si>
  <si>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</si>
  <si>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</si>
  <si>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</si>
  <si>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</si>
  <si>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</si>
  <si>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</si>
  <si>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</si>
  <si>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</si>
  <si>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</si>
  <si>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</si>
  <si>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</si>
  <si>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</si>
  <si>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</si>
  <si>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</si>
  <si>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</si>
  <si>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</si>
  <si>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</si>
  <si>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</si>
  <si>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</si>
  <si>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</si>
  <si>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</si>
  <si>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</si>
  <si>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</si>
  <si>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</si>
  <si>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</si>
  <si>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</si>
  <si>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</si>
  <si>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</si>
  <si>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</si>
  <si>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</si>
  <si>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</si>
  <si>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</si>
  <si>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</si>
  <si>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</si>
  <si>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</si>
  <si>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</si>
  <si>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</si>
  <si>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</si>
  <si>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</si>
  <si>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</si>
  <si>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</si>
  <si>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</si>
  <si>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</si>
  <si>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</si>
  <si>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</si>
  <si>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</si>
  <si>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</si>
  <si>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</si>
  <si>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</si>
  <si>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</si>
  <si>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</si>
  <si>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</si>
  <si>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</si>
  <si>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</si>
  <si>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</si>
  <si>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</si>
  <si>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</si>
  <si>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</si>
  <si>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</si>
  <si>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</si>
  <si>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</si>
  <si>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</si>
  <si>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</si>
  <si>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</si>
  <si>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</si>
  <si>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</si>
  <si>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</si>
  <si>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</si>
  <si>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</si>
  <si>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</si>
  <si>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</si>
  <si>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</si>
  <si>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</si>
  <si>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</si>
  <si>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</si>
  <si>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</si>
  <si>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</si>
  <si>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</si>
  <si>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</si>
  <si>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</si>
  <si>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</si>
  <si>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</si>
  <si>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</si>
  <si>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</si>
  <si>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</si>
  <si>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</si>
  <si>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</si>
  <si>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</si>
  <si>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</si>
  <si>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</si>
  <si>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</si>
  <si>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</si>
  <si>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</si>
  <si>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</si>
  <si>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</si>
  <si>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</si>
  <si>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</si>
  <si>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</si>
  <si>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</si>
  <si>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</si>
  <si>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</si>
  <si>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</si>
  <si>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</si>
  <si>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</si>
  <si>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</si>
  <si>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</si>
  <si>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</si>
  <si>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</si>
  <si>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</si>
  <si>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</si>
  <si>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</si>
  <si>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</si>
  <si>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</si>
  <si>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</si>
  <si>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</si>
  <si>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</si>
  <si>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</si>
  <si>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</si>
  <si>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</si>
  <si>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</si>
  <si>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</si>
  <si>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</si>
  <si>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</si>
  <si>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</si>
  <si>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</si>
  <si>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</si>
  <si>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</si>
  <si>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</si>
  <si>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</si>
  <si>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</si>
  <si>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</si>
  <si>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</si>
  <si>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</si>
  <si>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</si>
  <si>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</si>
  <si>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</si>
  <si>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</si>
  <si>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</si>
  <si>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</si>
  <si>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</si>
  <si>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</si>
  <si>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</si>
  <si>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</si>
  <si>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</si>
  <si>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</si>
  <si>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</si>
  <si>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</si>
  <si>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</si>
  <si>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</si>
  <si>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</si>
  <si>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</si>
  <si>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</si>
  <si>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</si>
  <si>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</si>
  <si>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</si>
  <si>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</si>
  <si>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</si>
  <si>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</si>
  <si>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</si>
  <si>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</si>
  <si>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</si>
  <si>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</si>
  <si>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</si>
  <si>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</si>
  <si>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</si>
  <si>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</si>
  <si>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</si>
  <si>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</si>
  <si>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</si>
  <si>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</si>
  <si>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</si>
  <si>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</si>
  <si>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</si>
  <si>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</si>
  <si>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</si>
  <si>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</si>
  <si>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</si>
  <si>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</si>
  <si>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</si>
  <si>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</si>
  <si>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</si>
  <si>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</si>
  <si>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</si>
  <si>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</si>
  <si>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</si>
  <si>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</si>
  <si>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</si>
  <si>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</si>
  <si>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</si>
  <si>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</si>
  <si>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</si>
  <si>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</si>
  <si>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</si>
  <si>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</si>
  <si>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</si>
  <si>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</si>
  <si>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</si>
  <si>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</si>
  <si>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</si>
  <si>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</si>
  <si>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</si>
  <si>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</si>
  <si>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</si>
  <si>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</si>
  <si>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</si>
  <si>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</si>
  <si>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</si>
  <si>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</si>
  <si>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</si>
  <si>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</si>
  <si>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</si>
  <si>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</si>
  <si>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</si>
  <si>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</si>
  <si>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</si>
  <si>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</si>
  <si>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</si>
  <si>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</si>
  <si>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</si>
  <si>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</si>
  <si>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</si>
  <si>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</si>
  <si>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</si>
  <si>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</si>
  <si>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</si>
  <si>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</si>
  <si>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</si>
  <si>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</si>
  <si>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</si>
  <si>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</si>
  <si>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</si>
  <si>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</si>
  <si>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</si>
  <si>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</si>
  <si>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</si>
  <si>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</si>
  <si>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</si>
  <si>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</si>
  <si>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</si>
  <si>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</si>
  <si>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</si>
  <si>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</si>
  <si>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</si>
  <si>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</si>
  <si>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</si>
  <si>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</si>
  <si>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</si>
  <si>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</si>
  <si>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</si>
  <si>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</si>
  <si>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</si>
  <si>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</si>
  <si>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</si>
  <si>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</si>
  <si>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</si>
  <si>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</si>
  <si>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</si>
  <si>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</si>
  <si>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</si>
  <si>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</si>
  <si>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</si>
  <si>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</si>
  <si>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</si>
  <si>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</si>
  <si>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</si>
  <si>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</si>
  <si>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</si>
  <si>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</si>
  <si>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</si>
  <si>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</si>
  <si>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</si>
  <si>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</si>
  <si>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</si>
  <si>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</si>
  <si>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</si>
  <si>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</si>
  <si>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</si>
  <si>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</si>
  <si>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</si>
  <si>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</si>
  <si>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</si>
  <si>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</si>
  <si>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</si>
  <si>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</si>
  <si>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</si>
  <si>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</si>
  <si>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</si>
  <si>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</si>
  <si>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</si>
  <si>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</si>
  <si>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</si>
  <si>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</si>
  <si>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</si>
  <si>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</si>
  <si>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</si>
  <si>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</si>
  <si>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</si>
  <si>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</si>
  <si>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</si>
  <si>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</si>
  <si>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</si>
  <si>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</si>
  <si>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</si>
  <si>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</si>
  <si>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</si>
  <si>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</si>
  <si>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</si>
  <si>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</si>
  <si>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</si>
  <si>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</si>
  <si>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</si>
  <si>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</si>
  <si>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</si>
  <si>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</si>
  <si>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</si>
  <si>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</si>
  <si>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</si>
  <si>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</si>
  <si>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</si>
  <si>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</si>
  <si>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</si>
  <si>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</si>
  <si>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</si>
  <si>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</si>
  <si>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</si>
  <si>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</si>
  <si>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</si>
  <si>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</si>
  <si>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</si>
  <si>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</si>
  <si>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</si>
  <si>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</si>
  <si>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</si>
  <si>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</si>
  <si>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</si>
  <si>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</si>
  <si>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</si>
  <si>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</si>
  <si>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</si>
  <si>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</si>
  <si>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</si>
  <si>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</si>
  <si>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</si>
  <si>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</si>
  <si>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</si>
  <si>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</si>
  <si>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</si>
  <si>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</si>
  <si>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</si>
  <si>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</si>
  <si>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</si>
  <si>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</si>
  <si>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</si>
  <si>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</si>
  <si>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</si>
  <si>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</si>
  <si>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</si>
  <si>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</si>
  <si>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</si>
  <si>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</si>
  <si>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</si>
  <si>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</si>
  <si>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</si>
  <si>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</si>
  <si>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</si>
  <si>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</si>
  <si>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</si>
  <si>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</si>
  <si>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</si>
  <si>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</si>
  <si>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</si>
  <si>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</si>
  <si>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</si>
  <si>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</si>
  <si>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</si>
  <si>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</si>
  <si>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</si>
  <si>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</si>
  <si>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</si>
  <si>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</si>
  <si>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</si>
  <si>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</si>
  <si>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</si>
  <si>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</si>
  <si>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</si>
  <si>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</si>
  <si>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</si>
  <si>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</si>
  <si>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</si>
  <si>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</si>
  <si>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</si>
  <si>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</si>
  <si>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</si>
  <si>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</si>
  <si>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</si>
  <si>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</si>
  <si>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</si>
  <si>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</si>
  <si>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</si>
  <si>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</si>
  <si>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</si>
  <si>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</si>
  <si>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</si>
  <si>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</si>
  <si>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</si>
  <si>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</si>
  <si>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</si>
  <si>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</si>
  <si>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</si>
  <si>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</si>
  <si>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</si>
  <si>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</si>
  <si>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</si>
  <si>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</si>
  <si>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</si>
  <si>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</si>
  <si>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</si>
  <si>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</si>
  <si>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</si>
  <si>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</si>
  <si>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</si>
  <si>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</si>
  <si>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</si>
  <si>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</si>
  <si>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</si>
  <si>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</si>
  <si>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</si>
  <si>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</si>
  <si>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</si>
  <si>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</si>
  <si>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</si>
  <si>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</si>
  <si>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</si>
  <si>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</si>
  <si>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</si>
  <si>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</si>
  <si>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</si>
  <si>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</si>
  <si>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</si>
  <si>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</si>
  <si>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</si>
  <si>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</si>
  <si>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</si>
  <si>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</si>
  <si>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</si>
  <si>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</si>
  <si>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</si>
  <si>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</si>
  <si>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</si>
  <si>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</si>
  <si>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</si>
  <si>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</si>
  <si>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</si>
  <si>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</si>
  <si>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</si>
  <si>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</si>
  <si>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</si>
  <si>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</si>
  <si>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</si>
  <si>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</si>
  <si>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</si>
  <si>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</si>
  <si>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</si>
  <si>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</si>
  <si>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</si>
  <si>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</si>
  <si>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</si>
  <si>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</si>
  <si>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</si>
  <si>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</si>
  <si>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</si>
  <si>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</si>
  <si>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</si>
  <si>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</si>
  <si>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</si>
  <si>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</si>
  <si>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</si>
  <si>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</si>
  <si>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</si>
  <si>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</si>
  <si>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</si>
  <si>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</si>
  <si>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</si>
  <si>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</si>
  <si>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</si>
  <si>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</si>
  <si>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</si>
  <si>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</si>
  <si>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</si>
  <si>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</si>
  <si>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</si>
  <si>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</si>
  <si>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</si>
  <si>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</si>
  <si>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</si>
  <si>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</si>
  <si>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</si>
  <si>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</si>
  <si>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</si>
  <si>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</si>
  <si>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</si>
  <si>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</si>
  <si>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</si>
  <si>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</si>
  <si>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</si>
  <si>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</si>
  <si>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</si>
  <si>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</si>
  <si>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</si>
  <si>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</si>
  <si>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</si>
  <si>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</si>
  <si>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</si>
  <si>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</si>
  <si>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</si>
  <si>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</si>
  <si>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</si>
  <si>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</si>
  <si>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</si>
  <si>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</si>
  <si>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</si>
  <si>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</si>
  <si>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</si>
  <si>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</si>
  <si>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</si>
  <si>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</si>
  <si>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</si>
  <si>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</si>
  <si>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</si>
  <si>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</si>
  <si>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</si>
  <si>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</si>
  <si>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</si>
  <si>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</si>
  <si>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</si>
  <si>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</si>
  <si>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</si>
  <si>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</si>
  <si>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</si>
  <si>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</si>
  <si>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</si>
  <si>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</si>
  <si>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</si>
  <si>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</si>
  <si>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</si>
  <si>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</si>
  <si>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</si>
  <si>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</si>
  <si>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</si>
  <si>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</si>
  <si>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</si>
  <si>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</si>
  <si>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</si>
  <si>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</si>
  <si>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</si>
  <si>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</si>
  <si>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</si>
  <si>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</si>
  <si>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</si>
  <si>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</si>
  <si>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</si>
  <si>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</si>
  <si>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</si>
  <si>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</si>
  <si>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</si>
  <si>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</si>
  <si>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</si>
  <si>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</si>
  <si>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</si>
  <si>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</si>
  <si>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</si>
  <si>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</si>
  <si>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</si>
  <si>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</si>
  <si>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</si>
  <si>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</si>
  <si>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</si>
  <si>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</si>
  <si>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</si>
  <si>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</si>
  <si>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</si>
  <si>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</si>
  <si>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</si>
  <si>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</si>
  <si>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</si>
  <si>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</si>
  <si>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</si>
  <si>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</si>
  <si>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</si>
  <si>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</si>
  <si>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</si>
  <si>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</si>
  <si>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</si>
  <si>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</si>
  <si>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</si>
  <si>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</si>
  <si>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</si>
  <si>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</si>
  <si>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</si>
  <si>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</si>
  <si>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</si>
  <si>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</si>
  <si>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</si>
  <si>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</si>
  <si>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</si>
  <si>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</si>
  <si>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</si>
  <si>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</si>
  <si>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</si>
  <si>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</si>
  <si>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</si>
  <si>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</si>
  <si>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</si>
  <si>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</si>
  <si>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</si>
  <si>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</si>
  <si>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</si>
  <si>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</si>
  <si>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</si>
  <si>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</si>
  <si>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</si>
  <si>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</si>
  <si>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</si>
  <si>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</si>
  <si>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</si>
  <si>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</si>
  <si>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</si>
  <si>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</si>
  <si>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</si>
  <si>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</si>
  <si>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</si>
  <si>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</si>
  <si>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</si>
  <si>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</si>
  <si>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</si>
  <si>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</si>
  <si>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</si>
  <si>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</si>
  <si>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</si>
  <si>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</si>
  <si>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</si>
  <si>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</si>
  <si>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</si>
  <si>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</si>
  <si>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</si>
  <si>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</si>
  <si>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</si>
  <si>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</si>
  <si>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</si>
  <si>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</si>
  <si>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</si>
  <si>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</si>
  <si>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</si>
  <si>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</si>
  <si>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</si>
  <si>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</si>
  <si>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</si>
  <si>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</si>
  <si>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</si>
  <si>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</si>
  <si>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</si>
  <si>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</si>
  <si>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</si>
  <si>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</si>
  <si>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</si>
  <si>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</si>
  <si>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</si>
  <si>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</si>
  <si>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</si>
  <si>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</si>
  <si>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</si>
  <si>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</si>
  <si>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</si>
  <si>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</si>
  <si>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</si>
  <si>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</si>
  <si>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</si>
  <si>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</si>
  <si>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</si>
  <si>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</si>
  <si>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</si>
  <si>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</si>
  <si>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</si>
  <si>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</si>
  <si>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</si>
  <si>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</si>
  <si>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</si>
  <si>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</si>
  <si>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</si>
  <si>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</si>
  <si>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</si>
  <si>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</si>
  <si>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</si>
  <si>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</si>
  <si>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</si>
  <si>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</si>
  <si>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</si>
  <si>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</si>
  <si>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</si>
  <si>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</si>
  <si>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</si>
  <si>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</si>
  <si>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</si>
  <si>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</si>
  <si>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</si>
  <si>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</si>
  <si>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</si>
  <si>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</si>
  <si>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</si>
  <si>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</si>
  <si>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</si>
  <si>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</si>
  <si>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</si>
  <si>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</si>
  <si>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</si>
  <si>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</si>
  <si>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</si>
  <si>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</si>
  <si>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</si>
  <si>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</si>
  <si>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</si>
  <si>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</si>
  <si>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</si>
  <si>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</si>
  <si>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</si>
  <si>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</si>
  <si>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</si>
  <si>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</si>
  <si>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</si>
  <si>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</si>
  <si>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</si>
  <si>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</si>
  <si>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</si>
  <si>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</si>
  <si>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</si>
  <si>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</si>
  <si>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</si>
  <si>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</si>
  <si>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</si>
  <si>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</si>
  <si>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</si>
  <si>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</si>
  <si>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</si>
  <si>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</si>
  <si>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</si>
  <si>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</si>
  <si>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</si>
  <si>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</si>
  <si>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</si>
  <si>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</si>
  <si>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</si>
  <si>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</si>
  <si>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</si>
  <si>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</si>
  <si>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</si>
  <si>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</si>
  <si>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</si>
  <si>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</si>
  <si>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</si>
  <si>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</si>
  <si>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</si>
  <si>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</si>
  <si>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</si>
  <si>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</si>
  <si>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</si>
  <si>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</si>
  <si>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</si>
  <si>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</si>
  <si>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</si>
  <si>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</si>
  <si>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</si>
  <si>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</si>
  <si>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</si>
  <si>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</si>
  <si>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</si>
  <si>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</si>
  <si>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</si>
  <si>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</si>
  <si>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</si>
  <si>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</si>
  <si>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</si>
  <si>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</si>
  <si>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</si>
  <si>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</si>
  <si>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</si>
  <si>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</si>
  <si>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</si>
  <si>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</si>
  <si>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</si>
  <si>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</si>
  <si>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</si>
  <si>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</si>
  <si>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</si>
  <si>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</si>
  <si>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</si>
  <si>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</si>
  <si>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</si>
  <si>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</si>
  <si>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</si>
  <si>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</si>
  <si>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</si>
  <si>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</si>
  <si>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</si>
  <si>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</si>
  <si>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</si>
  <si>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</si>
  <si>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</si>
  <si>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</si>
  <si>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</si>
  <si>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</si>
  <si>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</si>
  <si>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</si>
  <si>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</si>
  <si>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</si>
  <si>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</si>
  <si>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</si>
  <si>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</si>
  <si>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</si>
  <si>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</si>
  <si>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</si>
  <si>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</si>
  <si>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</si>
  <si>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</si>
  <si>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</si>
  <si>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</si>
  <si>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</si>
  <si>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</si>
  <si>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</si>
  <si>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</si>
  <si>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</si>
  <si>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</si>
  <si>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</si>
  <si>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</si>
  <si>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</si>
  <si>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</si>
  <si>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</si>
  <si>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</si>
  <si>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</si>
  <si>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</si>
  <si>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</si>
  <si>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</si>
  <si>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</si>
  <si>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</si>
  <si>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</si>
  <si>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</si>
  <si>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</si>
  <si>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</si>
  <si>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</si>
  <si>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</si>
  <si>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</si>
  <si>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</si>
  <si>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</si>
  <si>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</si>
  <si>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</si>
  <si>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</si>
  <si>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</si>
  <si>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</si>
  <si>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</si>
  <si>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</si>
  <si>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</si>
  <si>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</si>
  <si>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</si>
  <si>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</si>
  <si>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</si>
  <si>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</si>
  <si>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</si>
  <si>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</si>
  <si>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</si>
  <si>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</si>
  <si>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</si>
  <si>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</si>
  <si>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</si>
  <si>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</si>
  <si>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</si>
  <si>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</si>
  <si>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</si>
  <si>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</si>
  <si>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</si>
  <si>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</si>
  <si>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</si>
  <si>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</si>
  <si>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</si>
  <si>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</si>
  <si>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</si>
  <si>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</si>
  <si>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</si>
  <si>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</si>
  <si>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</si>
  <si>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</si>
  <si>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</si>
  <si>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</si>
  <si>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</si>
  <si>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</si>
  <si>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</si>
  <si>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</si>
  <si>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</si>
  <si>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</si>
  <si>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</si>
  <si>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</si>
  <si>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</si>
  <si>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</si>
  <si>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</si>
  <si>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</si>
  <si>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</si>
  <si>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</si>
  <si>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</si>
  <si>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</si>
  <si>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</si>
  <si>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</si>
  <si>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</si>
  <si>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</si>
  <si>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</si>
  <si>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</si>
  <si>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</si>
  <si>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</si>
  <si>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</si>
  <si>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</si>
  <si>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</si>
  <si>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</si>
  <si>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</si>
  <si>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</si>
  <si>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</si>
  <si>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</si>
  <si>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</si>
  <si>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</si>
  <si>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</si>
  <si>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</si>
  <si>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</si>
  <si>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</si>
  <si>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</si>
  <si>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</si>
  <si>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</si>
  <si>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</si>
  <si>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</si>
  <si>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</si>
  <si>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</si>
  <si>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</si>
  <si>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</si>
  <si>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</si>
  <si>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</si>
  <si>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</si>
  <si>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</si>
  <si>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</si>
  <si>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</si>
  <si>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</si>
  <si>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</si>
  <si>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</si>
  <si>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</si>
  <si>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</si>
  <si>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</si>
  <si>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</si>
  <si>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</si>
  <si>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</si>
  <si>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</si>
  <si>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</si>
  <si>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</si>
  <si>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</si>
  <si>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</si>
  <si>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</si>
  <si>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</si>
  <si>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</si>
  <si>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</si>
  <si>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</si>
  <si>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</si>
  <si>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</si>
  <si>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</si>
  <si>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</si>
  <si>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</si>
  <si>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</si>
  <si>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</si>
  <si>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</si>
  <si>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</si>
  <si>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</si>
  <si>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</si>
  <si>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</si>
  <si>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</si>
  <si>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</si>
  <si>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</si>
  <si>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</si>
  <si>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</si>
  <si>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</si>
  <si>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</si>
  <si>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</si>
  <si>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</si>
  <si>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</si>
  <si>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</si>
  <si>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</si>
  <si>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</si>
  <si>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</si>
  <si>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</si>
  <si>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</si>
  <si>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</si>
  <si>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</si>
  <si>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</si>
  <si>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</si>
  <si>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</si>
  <si>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</si>
  <si>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</si>
  <si>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</si>
  <si>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</si>
  <si>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</si>
  <si>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</si>
  <si>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</si>
  <si>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</si>
  <si>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</si>
  <si>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</si>
  <si>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</si>
  <si>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</si>
  <si>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</si>
  <si>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</si>
  <si>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</si>
  <si>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</si>
  <si>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</si>
  <si>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</si>
  <si>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</si>
  <si>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</si>
  <si>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</si>
  <si>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</si>
  <si>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</si>
  <si>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</si>
  <si>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</si>
  <si>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</si>
  <si>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</si>
  <si>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</si>
  <si>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</si>
  <si>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</si>
  <si>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</si>
  <si>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</si>
  <si>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</si>
  <si>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</si>
  <si>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</si>
  <si>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</si>
  <si>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</si>
  <si>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</si>
  <si>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</si>
  <si>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</si>
  <si>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</si>
  <si>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</si>
  <si>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</si>
  <si>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</si>
  <si>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</si>
  <si>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</si>
  <si>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</si>
  <si>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</si>
  <si>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</si>
  <si>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</si>
  <si>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</si>
  <si>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</si>
  <si>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</si>
  <si>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</si>
  <si>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</si>
  <si>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</si>
  <si>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</si>
  <si>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</si>
  <si>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</si>
  <si>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</si>
  <si>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</si>
  <si>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</si>
  <si>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</si>
  <si>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</si>
  <si>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</si>
  <si>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</si>
  <si>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</si>
  <si>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</si>
  <si>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</si>
  <si>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</si>
  <si>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</si>
  <si>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</si>
  <si>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</si>
  <si>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</si>
  <si>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</si>
  <si>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</si>
  <si>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</si>
  <si>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</si>
  <si>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</si>
  <si>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</si>
  <si>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</si>
  <si>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</si>
  <si>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</si>
  <si>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</si>
  <si>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</si>
  <si>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</si>
  <si>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</si>
  <si>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</si>
  <si>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</si>
  <si>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</si>
  <si>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</si>
  <si>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</si>
  <si>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</si>
  <si>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</si>
  <si>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</si>
  <si>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</si>
  <si>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</si>
  <si>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</si>
  <si>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</si>
  <si>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</si>
  <si>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</si>
  <si>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</si>
  <si>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</si>
  <si>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</si>
  <si>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</si>
  <si>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</si>
  <si>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</si>
  <si>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</si>
  <si>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</si>
  <si>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</si>
  <si>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</si>
  <si>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</si>
  <si>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</si>
  <si>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</si>
  <si>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</si>
  <si>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</si>
  <si>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</si>
  <si>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</si>
  <si>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</si>
  <si>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</si>
  <si>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</si>
  <si>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</si>
  <si>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</si>
  <si>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</si>
  <si>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</si>
  <si>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</si>
  <si>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</si>
  <si>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</si>
  <si>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</si>
  <si>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</si>
  <si>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</si>
  <si>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</si>
  <si>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</si>
  <si>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</si>
  <si>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</si>
  <si>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</si>
  <si>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</si>
  <si>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</si>
  <si>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</si>
  <si>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</si>
  <si>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</si>
  <si>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</si>
  <si>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</si>
  <si>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</si>
  <si>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</si>
  <si>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</si>
  <si>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</si>
  <si>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</si>
  <si>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</si>
  <si>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</si>
  <si>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</si>
  <si>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</si>
  <si>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</si>
  <si>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</si>
  <si>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</si>
  <si>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</si>
  <si>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</si>
  <si>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</si>
  <si>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</si>
  <si>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</si>
  <si>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</si>
  <si>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</si>
  <si>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</si>
  <si>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</si>
  <si>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</si>
  <si>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</si>
  <si>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</si>
  <si>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</si>
  <si>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</si>
  <si>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</si>
  <si>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</si>
  <si>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</si>
  <si>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</si>
  <si>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</si>
  <si>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</si>
  <si>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</si>
  <si>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</si>
  <si>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</si>
  <si>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</si>
  <si>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</si>
  <si>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</si>
  <si>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</si>
  <si>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</si>
  <si>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</si>
  <si>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</si>
  <si>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</si>
  <si>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</si>
  <si>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</si>
  <si>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</si>
  <si>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</si>
  <si>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</si>
  <si>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</si>
  <si>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</si>
  <si>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</si>
  <si>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</si>
  <si>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</si>
  <si>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</si>
  <si>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</si>
  <si>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</si>
  <si>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</si>
  <si>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</si>
  <si>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</si>
  <si>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</si>
  <si>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</si>
  <si>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</si>
  <si>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</si>
  <si>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</si>
  <si>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</si>
  <si>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</si>
  <si>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</si>
  <si>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</si>
  <si>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</si>
  <si>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</si>
  <si>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</si>
  <si>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</si>
  <si>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</si>
  <si>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</si>
  <si>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</si>
  <si>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</si>
  <si>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</si>
  <si>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</si>
  <si>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</si>
  <si>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</si>
  <si>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</si>
  <si>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</si>
  <si>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</si>
  <si>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</si>
  <si>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</si>
  <si>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</si>
  <si>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</si>
  <si>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</si>
  <si>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</si>
  <si>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</si>
  <si>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</si>
  <si>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</si>
  <si>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</si>
  <si>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</si>
  <si>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</si>
  <si>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</si>
  <si>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</si>
  <si>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</si>
  <si>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</si>
  <si>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</si>
  <si>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</si>
  <si>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</si>
  <si>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</si>
  <si>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</si>
  <si>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</si>
  <si>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</si>
  <si>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</si>
  <si>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</si>
  <si>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</si>
  <si>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</si>
  <si>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</si>
  <si>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</si>
  <si>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</si>
  <si>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</si>
  <si>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</si>
  <si>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</si>
  <si>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</si>
  <si>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</si>
  <si>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</si>
  <si>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</si>
  <si>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</si>
  <si>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</si>
  <si>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</si>
  <si>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</si>
  <si>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</si>
  <si>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</si>
  <si>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</si>
  <si>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</si>
  <si>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</si>
  <si>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</si>
  <si>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</si>
  <si>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</si>
  <si>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</si>
  <si>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</si>
  <si>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</si>
  <si>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</si>
  <si>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</si>
  <si>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</si>
  <si>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</si>
  <si>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</si>
  <si>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</si>
  <si>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</si>
  <si>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</si>
  <si>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</si>
  <si>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</si>
  <si>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</si>
  <si>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</si>
  <si>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</si>
  <si>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</si>
  <si>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</si>
  <si>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</si>
  <si>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</si>
  <si>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</si>
  <si>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</si>
  <si>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</si>
  <si>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</si>
  <si>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</si>
  <si>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</si>
  <si>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</si>
  <si>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</si>
  <si>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</si>
  <si>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</si>
  <si>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</si>
  <si>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</si>
  <si>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</si>
  <si>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</si>
  <si>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</si>
  <si>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</si>
  <si>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</si>
  <si>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</si>
  <si>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</si>
  <si>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</si>
  <si>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</si>
  <si>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</si>
  <si>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</si>
  <si>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</si>
  <si>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</si>
  <si>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</si>
  <si>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</si>
  <si>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</si>
  <si>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</si>
  <si>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</si>
  <si>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</si>
  <si>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</si>
  <si>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</si>
  <si>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</si>
  <si>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</si>
  <si>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</si>
  <si>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</si>
  <si>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</si>
  <si>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</si>
  <si>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</si>
  <si>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</si>
  <si>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</si>
  <si>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</si>
  <si>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</si>
  <si>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</si>
  <si>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</si>
  <si>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</si>
  <si>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</si>
  <si>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</si>
  <si>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</si>
  <si>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</si>
  <si>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</si>
  <si>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</si>
  <si>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</si>
  <si>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</si>
  <si>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</si>
  <si>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</si>
  <si>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</si>
  <si>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</si>
  <si>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</si>
  <si>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</si>
  <si>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</si>
  <si>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</si>
  <si>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</si>
  <si>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</si>
  <si>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</si>
  <si>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</si>
  <si>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</si>
  <si>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</si>
  <si>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</si>
  <si>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</si>
  <si>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</si>
  <si>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</si>
  <si>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</si>
  <si>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</si>
  <si>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</si>
  <si>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</si>
  <si>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</si>
  <si>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</si>
  <si>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</si>
  <si>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</si>
  <si>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</si>
  <si>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</si>
  <si>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</si>
  <si>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</si>
  <si>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</si>
  <si>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</si>
  <si>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</si>
  <si>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</si>
  <si>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</si>
  <si>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</si>
  <si>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</si>
  <si>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</si>
  <si>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</si>
  <si>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</si>
  <si>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</si>
  <si>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</si>
  <si>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</si>
  <si>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</si>
  <si>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</si>
  <si>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</si>
  <si>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</si>
  <si>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</si>
  <si>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</si>
  <si>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</si>
  <si>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</si>
  <si>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</si>
  <si>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</si>
  <si>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</si>
  <si>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</si>
  <si>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</si>
  <si>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</si>
  <si>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</si>
  <si>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</si>
  <si>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</si>
  <si>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</si>
  <si>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</si>
  <si>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</si>
  <si>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</si>
  <si>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</si>
  <si>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</si>
  <si>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</si>
  <si>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</si>
  <si>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</si>
  <si>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</si>
  <si>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</si>
  <si>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</si>
  <si>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</si>
  <si>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</si>
  <si>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</si>
  <si>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</si>
  <si>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</si>
  <si>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</si>
  <si>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</si>
  <si>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</si>
  <si>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</si>
  <si>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</si>
  <si>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</si>
  <si>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</si>
  <si>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</si>
  <si>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</si>
  <si>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</si>
  <si>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</si>
  <si>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</si>
  <si>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</si>
  <si>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</si>
  <si>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</si>
  <si>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</si>
  <si>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</si>
  <si>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</si>
  <si>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</si>
  <si>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</si>
  <si>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</si>
  <si>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</si>
  <si>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</si>
  <si>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</si>
  <si>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</si>
  <si>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</si>
  <si>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</si>
  <si>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</si>
  <si>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</si>
  <si>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</si>
  <si>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</si>
  <si>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</si>
  <si>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</si>
  <si>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</si>
  <si>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</si>
  <si>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</si>
  <si>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</si>
  <si>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</si>
  <si>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</si>
  <si>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</si>
  <si>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</si>
  <si>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</si>
  <si>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</si>
  <si>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</si>
  <si>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</si>
  <si>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</si>
  <si>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</si>
  <si>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</si>
  <si>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</si>
  <si>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</si>
  <si>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</si>
  <si>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</si>
  <si>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</si>
  <si>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</si>
  <si>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</si>
  <si>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</si>
  <si>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</si>
  <si>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</si>
  <si>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</si>
  <si>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</si>
  <si>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</si>
  <si>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</si>
  <si>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</si>
  <si>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</si>
  <si>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</si>
  <si>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</si>
  <si>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</si>
  <si>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</si>
  <si>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</si>
  <si>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</si>
  <si>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</si>
  <si>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</si>
  <si>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</si>
  <si>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</si>
  <si>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</si>
  <si>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</si>
  <si>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</si>
  <si>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</si>
  <si>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</si>
  <si>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</si>
  <si>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</si>
  <si>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</si>
  <si>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</si>
  <si>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</si>
  <si>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</si>
  <si>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</si>
  <si>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</si>
  <si>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</si>
  <si>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</si>
  <si>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</si>
  <si>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</si>
  <si>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</si>
  <si>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</si>
  <si>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</si>
  <si>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</si>
  <si>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</si>
  <si>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</si>
  <si>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</si>
  <si>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</si>
  <si>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</si>
  <si>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</si>
  <si>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</si>
  <si>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</si>
  <si>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</si>
  <si>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</si>
  <si>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</si>
  <si>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</si>
  <si>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</si>
  <si>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</si>
  <si>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</si>
  <si>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</si>
  <si>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</si>
  <si>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</si>
  <si>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</si>
  <si>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</si>
  <si>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</si>
  <si>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</si>
  <si>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</si>
  <si>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</si>
  <si>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</si>
  <si>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</si>
  <si>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</si>
  <si>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</si>
  <si>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</si>
  <si>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</si>
  <si>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</si>
  <si>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</si>
  <si>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</si>
  <si>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</si>
  <si>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</si>
  <si>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</si>
  <si>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</si>
  <si>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</si>
  <si>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</si>
  <si>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</si>
  <si>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</si>
  <si>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</si>
  <si>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</si>
  <si>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</si>
  <si>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</si>
  <si>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</si>
  <si>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</si>
  <si>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</si>
  <si>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</si>
  <si>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</si>
  <si>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</si>
  <si>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</si>
  <si>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</si>
  <si>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</si>
  <si>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</si>
  <si>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</si>
  <si>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</si>
  <si>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</si>
  <si>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</si>
  <si>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</si>
  <si>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</si>
  <si>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</si>
  <si>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</si>
  <si>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</si>
  <si>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</si>
  <si>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</si>
  <si>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</si>
  <si>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</si>
  <si>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</si>
  <si>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</si>
  <si>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</si>
  <si>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</si>
  <si>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</si>
  <si>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</si>
  <si>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</si>
  <si>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</si>
  <si>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</si>
  <si>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</si>
  <si>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</si>
  <si>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</si>
  <si>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</si>
  <si>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</si>
  <si>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</si>
  <si>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</si>
  <si>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</si>
  <si>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</si>
  <si>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</si>
  <si>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</si>
  <si>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</si>
  <si>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</si>
  <si>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</si>
  <si>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</si>
  <si>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</si>
  <si>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</si>
  <si>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</si>
  <si>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</si>
  <si>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</si>
  <si>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</si>
  <si>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</si>
  <si>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</si>
  <si>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</si>
  <si>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</si>
  <si>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</si>
  <si>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</si>
  <si>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</si>
  <si>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</si>
  <si>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</si>
  <si>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</si>
  <si>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</si>
  <si>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</si>
  <si>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</si>
  <si>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</si>
  <si>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</si>
  <si>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</si>
  <si>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</si>
  <si>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</si>
  <si>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</si>
  <si>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</si>
  <si>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</si>
  <si>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</si>
  <si>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</si>
  <si>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</si>
  <si>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</si>
  <si>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</si>
  <si>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</si>
  <si>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</si>
  <si>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</si>
  <si>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</si>
  <si>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</si>
  <si>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</si>
  <si>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</si>
  <si>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</si>
  <si>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</si>
  <si>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</si>
  <si>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</si>
  <si>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</si>
  <si>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</si>
  <si>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</si>
  <si>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</si>
  <si>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</si>
  <si>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</si>
  <si>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</si>
  <si>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</si>
  <si>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</si>
  <si>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</si>
  <si>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</si>
  <si>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</si>
  <si>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</si>
  <si>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</si>
  <si>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</si>
  <si>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</si>
  <si>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</si>
  <si>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</si>
  <si>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</si>
  <si>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</si>
  <si>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</si>
  <si>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</si>
  <si>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</si>
  <si>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</si>
  <si>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</si>
  <si>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</si>
  <si>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</si>
  <si>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</si>
  <si>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</si>
  <si>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</si>
  <si>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</si>
  <si>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</si>
  <si>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</si>
  <si>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</si>
  <si>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</si>
  <si>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</si>
  <si>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</si>
  <si>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</si>
  <si>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</si>
  <si>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</si>
  <si>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</si>
  <si>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</si>
  <si>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</si>
  <si>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</si>
  <si>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</si>
  <si>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</si>
  <si>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</si>
  <si>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</si>
  <si>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</si>
  <si>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</si>
  <si>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</si>
  <si>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</si>
  <si>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</si>
  <si>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</si>
  <si>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</si>
  <si>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</si>
  <si>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</si>
  <si>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</si>
  <si>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</si>
  <si>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</si>
  <si>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</si>
  <si>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</si>
  <si>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</si>
  <si>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</si>
  <si>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</si>
  <si>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</si>
  <si>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</si>
  <si>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</si>
  <si>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</si>
  <si>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</si>
  <si>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</si>
  <si>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</si>
  <si>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</si>
  <si>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</si>
  <si>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</si>
  <si>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</si>
  <si>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</si>
  <si>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</si>
  <si>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</si>
  <si>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</si>
  <si>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</si>
  <si>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</si>
  <si>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</si>
  <si>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</si>
  <si>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</si>
  <si>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</si>
  <si>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</si>
  <si>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</si>
  <si>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</si>
  <si>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</si>
  <si>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</si>
  <si>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</si>
  <si>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</si>
  <si>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</si>
  <si>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</si>
  <si>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</si>
  <si>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</si>
  <si>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</si>
  <si>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</si>
  <si>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</si>
  <si>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</si>
  <si>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</si>
  <si>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</si>
  <si>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</si>
  <si>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</si>
  <si>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</si>
  <si>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</si>
  <si>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</si>
  <si>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</si>
  <si>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</si>
  <si>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</si>
  <si>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</si>
  <si>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</si>
  <si>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</si>
  <si>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</si>
  <si>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</si>
  <si>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</si>
  <si>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</si>
  <si>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</si>
  <si>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</si>
  <si>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</si>
  <si>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</si>
  <si>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</si>
  <si>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</si>
  <si>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</si>
  <si>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</si>
  <si>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</si>
  <si>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</si>
  <si>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</si>
  <si>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</si>
  <si>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</si>
  <si>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</si>
  <si>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</si>
  <si>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</si>
  <si>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</si>
  <si>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</si>
  <si>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</si>
  <si>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</si>
  <si>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</si>
  <si>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</si>
  <si>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</si>
  <si>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</si>
  <si>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</si>
  <si>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</si>
  <si>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</si>
  <si>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</si>
  <si>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</si>
  <si>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</si>
  <si>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</si>
  <si>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</si>
  <si>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</si>
  <si>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</si>
  <si>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</si>
  <si>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</si>
  <si>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</si>
  <si>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</si>
  <si>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</si>
  <si>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</si>
  <si>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</si>
  <si>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</si>
  <si>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</si>
  <si>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</si>
  <si>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</si>
  <si>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</si>
  <si>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</si>
  <si>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</si>
  <si>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</si>
  <si>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</si>
  <si>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</si>
  <si>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</si>
  <si>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</si>
  <si>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</si>
  <si>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</si>
  <si>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</si>
  <si>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</si>
  <si>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</si>
  <si>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</si>
  <si>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</si>
  <si>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</si>
  <si>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</si>
  <si>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</si>
  <si>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</si>
  <si>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</si>
  <si>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</si>
  <si>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</si>
  <si>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</si>
  <si>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</si>
  <si>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</si>
  <si>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</si>
  <si>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</si>
  <si>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</si>
  <si>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</si>
  <si>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</si>
  <si>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</si>
  <si>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</si>
  <si>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</si>
  <si>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</si>
  <si>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</si>
  <si>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</si>
  <si>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</si>
  <si>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</si>
  <si>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</si>
  <si>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</si>
  <si>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</si>
  <si>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</si>
  <si>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</si>
  <si>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</si>
  <si>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</si>
  <si>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</si>
  <si>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</si>
  <si>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</si>
  <si>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</si>
  <si>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</si>
  <si>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</si>
  <si>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</si>
  <si>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</si>
  <si>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</si>
  <si>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</si>
  <si>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</si>
  <si>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</si>
  <si>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</si>
  <si>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</si>
  <si>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</si>
  <si>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</si>
  <si>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</si>
  <si>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</si>
  <si>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</si>
  <si>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</si>
  <si>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</si>
  <si>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</si>
  <si>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</si>
  <si>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</si>
  <si>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</si>
  <si>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</si>
  <si>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</si>
  <si>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</si>
  <si>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</si>
  <si>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</si>
  <si>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</si>
  <si>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</si>
  <si>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</si>
  <si>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</si>
  <si>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</si>
  <si>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</si>
  <si>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</si>
  <si>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</si>
  <si>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</si>
  <si>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</si>
  <si>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</si>
  <si>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</si>
  <si>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</si>
  <si>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</si>
  <si>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</si>
  <si>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</si>
  <si>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</si>
  <si>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</si>
  <si>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</si>
  <si>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</si>
  <si>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</si>
  <si>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</si>
  <si>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</si>
  <si>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</si>
  <si>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</si>
  <si>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</si>
  <si>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</si>
  <si>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</si>
  <si>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</si>
  <si>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</si>
  <si>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</si>
  <si>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</si>
  <si>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</si>
  <si>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</si>
  <si>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</si>
  <si>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</si>
  <si>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</si>
  <si>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</si>
  <si>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</si>
  <si>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</si>
  <si>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</si>
  <si>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</si>
  <si>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</si>
  <si>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</si>
  <si>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</si>
  <si>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</si>
  <si>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</si>
  <si>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</si>
  <si>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</si>
  <si>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</si>
  <si>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</si>
  <si>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</si>
  <si>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</si>
  <si>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</si>
  <si>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</si>
  <si>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</si>
  <si>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</si>
  <si>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</si>
  <si>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</si>
  <si>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</si>
  <si>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</si>
  <si>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</si>
  <si>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</si>
  <si>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</si>
  <si>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</si>
  <si>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</si>
  <si>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</si>
  <si>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</si>
  <si>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</si>
  <si>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</si>
  <si>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</si>
  <si>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</si>
  <si>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</si>
  <si>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</si>
  <si>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</si>
  <si>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</si>
  <si>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</si>
  <si>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</si>
  <si>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</si>
  <si>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</si>
  <si>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</si>
  <si>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</si>
  <si>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</si>
  <si>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</si>
  <si>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</si>
  <si>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</si>
  <si>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</si>
  <si>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</si>
  <si>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</si>
  <si>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</si>
  <si>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</si>
  <si>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</si>
  <si>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</si>
  <si>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</si>
  <si>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</si>
  <si>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</si>
  <si>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</si>
  <si>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</si>
  <si>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</si>
  <si>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</si>
  <si>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</si>
  <si>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</si>
  <si>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</si>
  <si>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</si>
  <si>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</si>
  <si>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</si>
  <si>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</si>
  <si>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</si>
  <si>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</si>
  <si>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</si>
  <si>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</si>
  <si>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</si>
  <si>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</si>
  <si>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</si>
  <si>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</si>
  <si>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</si>
  <si>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</si>
  <si>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</si>
  <si>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</si>
  <si>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</si>
  <si>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</si>
  <si>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</si>
  <si>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</si>
  <si>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</si>
  <si>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</si>
  <si>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</si>
  <si>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</si>
  <si>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</si>
  <si>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</si>
  <si>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</si>
  <si>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</si>
  <si>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</si>
  <si>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</si>
  <si>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</si>
  <si>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</si>
  <si>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</si>
  <si>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</si>
  <si>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</si>
  <si>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</si>
  <si>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</si>
  <si>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</si>
  <si>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</si>
  <si>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</si>
  <si>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</si>
  <si>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</si>
  <si>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</si>
  <si>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</si>
  <si>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</si>
  <si>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</si>
  <si>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</si>
  <si>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</si>
  <si>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</si>
  <si>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</si>
  <si>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</si>
  <si>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</si>
  <si>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</si>
  <si>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</si>
  <si>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</si>
  <si>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</si>
  <si>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</si>
  <si>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</si>
  <si>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</si>
  <si>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</si>
  <si>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</si>
  <si>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</si>
  <si>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</si>
  <si>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</si>
  <si>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</si>
  <si>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</si>
  <si>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</si>
  <si>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</si>
  <si>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</si>
  <si>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</si>
  <si>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</si>
  <si>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</si>
  <si>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</si>
  <si>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</si>
  <si>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</si>
  <si>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</si>
  <si>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</si>
  <si>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</si>
  <si>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</si>
  <si>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</si>
  <si>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</si>
  <si>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</si>
  <si>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</si>
  <si>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</si>
  <si>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</si>
  <si>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</si>
  <si>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</si>
  <si>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</si>
  <si>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</si>
  <si>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</si>
  <si>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</si>
  <si>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</si>
  <si>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</si>
  <si>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</si>
  <si>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</si>
  <si>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</si>
  <si>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</si>
  <si>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</si>
  <si>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</si>
  <si>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</si>
  <si>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</si>
  <si>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</si>
  <si>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</si>
  <si>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</si>
  <si>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</si>
  <si>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</si>
  <si>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</si>
  <si>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</si>
  <si>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</si>
  <si>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</si>
  <si>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</si>
  <si>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</si>
  <si>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</si>
  <si>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</si>
  <si>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</si>
  <si>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</si>
  <si>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</si>
  <si>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</si>
  <si>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</si>
  <si>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</si>
  <si>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</si>
  <si>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</si>
  <si>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</si>
  <si>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</si>
  <si>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</si>
  <si>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</si>
  <si>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</si>
  <si>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</si>
  <si>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</si>
  <si>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</si>
  <si>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</si>
  <si>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</si>
  <si>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</si>
  <si>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</si>
  <si>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</si>
  <si>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</si>
  <si>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</si>
  <si>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</si>
  <si>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</si>
  <si>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</si>
  <si>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</si>
  <si>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</si>
  <si>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</si>
  <si>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</si>
  <si>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</si>
  <si>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</si>
  <si>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</si>
  <si>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</si>
  <si>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</si>
  <si>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</si>
  <si>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</si>
  <si>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</si>
  <si>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</si>
  <si>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</si>
  <si>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</si>
  <si>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</si>
  <si>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</si>
  <si>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</si>
  <si>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</si>
  <si>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</si>
  <si>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</si>
  <si>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</si>
  <si>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</si>
  <si>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</si>
  <si>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</si>
  <si>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</si>
  <si>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</si>
  <si>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</si>
  <si>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</si>
  <si>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</si>
  <si>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</si>
  <si>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</si>
  <si>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</si>
  <si>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</si>
  <si>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</si>
  <si>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</si>
  <si>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</si>
  <si>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</si>
  <si>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</si>
  <si>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</si>
  <si>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</si>
  <si>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</si>
  <si>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</si>
  <si>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</si>
  <si>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</si>
  <si>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</si>
  <si>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</si>
  <si>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</si>
  <si>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</si>
  <si>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</si>
  <si>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</si>
  <si>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</si>
  <si>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</si>
  <si>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</si>
  <si>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</si>
  <si>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</si>
  <si>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</si>
  <si>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</si>
  <si>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</si>
  <si>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</si>
  <si>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</si>
  <si>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</si>
  <si>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</si>
  <si>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</si>
  <si>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</si>
  <si>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</si>
  <si>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</si>
  <si>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</si>
  <si>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</si>
  <si>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</si>
  <si>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</si>
  <si>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</si>
  <si>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</si>
  <si>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</si>
  <si>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</si>
  <si>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</si>
  <si>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</si>
  <si>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</si>
  <si>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</si>
  <si>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</si>
  <si>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</si>
  <si>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</si>
  <si>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</si>
  <si>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</si>
  <si>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</si>
  <si>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</si>
  <si>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</si>
  <si>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</si>
  <si>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</si>
  <si>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</si>
  <si>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</si>
  <si>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</si>
  <si>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</si>
  <si>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</si>
  <si>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</si>
  <si>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</si>
  <si>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</si>
  <si>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</si>
  <si>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</si>
  <si>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</si>
  <si>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</si>
  <si>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</si>
  <si>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</si>
  <si>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</si>
  <si>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</si>
  <si>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</si>
  <si>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</si>
  <si>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</si>
  <si>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</si>
  <si>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</si>
  <si>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</si>
  <si>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</si>
  <si>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</si>
  <si>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</si>
  <si>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</si>
  <si>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</si>
  <si>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</si>
  <si>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</si>
  <si>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</si>
  <si>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</si>
  <si>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</si>
  <si>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</si>
  <si>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</si>
  <si>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</si>
  <si>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</si>
  <si>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</si>
  <si>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</si>
  <si>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</si>
  <si>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</si>
  <si>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</si>
  <si>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</si>
  <si>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</si>
  <si>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</si>
  <si>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</si>
  <si>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</si>
  <si>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</si>
  <si>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</si>
  <si>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</si>
  <si>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</si>
  <si>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</si>
  <si>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</si>
  <si>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</si>
  <si>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</si>
  <si>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</si>
  <si>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</si>
  <si>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</si>
  <si>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</si>
  <si>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</si>
  <si>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</si>
  <si>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</si>
  <si>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</si>
  <si>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</si>
  <si>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</si>
  <si>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</si>
  <si>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</si>
  <si>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</si>
  <si>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</si>
  <si>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</si>
  <si>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</si>
  <si>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</si>
  <si>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</si>
  <si>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</si>
  <si>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</si>
  <si>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</si>
  <si>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</si>
  <si>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</si>
  <si>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</si>
  <si>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</si>
  <si>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</si>
  <si>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</si>
  <si>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</si>
  <si>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</si>
  <si>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</si>
  <si>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</si>
  <si>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</si>
  <si>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</si>
  <si>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</si>
  <si>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</si>
  <si>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</si>
  <si>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</si>
  <si>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</si>
  <si>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</si>
  <si>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</si>
  <si>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</si>
  <si>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</si>
  <si>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</si>
  <si>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</si>
  <si>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</si>
  <si>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</si>
  <si>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</si>
  <si>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</si>
  <si>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</si>
  <si>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</si>
  <si>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</si>
  <si>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</si>
  <si>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</si>
  <si>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</si>
  <si>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</si>
  <si>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</si>
  <si>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</si>
  <si>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</si>
  <si>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</si>
  <si>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</si>
  <si>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</si>
  <si>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</si>
  <si>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</si>
  <si>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</si>
  <si>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</si>
  <si>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</si>
  <si>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</si>
  <si>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</si>
  <si>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</si>
  <si>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</si>
  <si>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</si>
  <si>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</si>
  <si>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</si>
  <si>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</si>
  <si>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</si>
  <si>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</si>
  <si>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</si>
  <si>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</si>
  <si>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</si>
  <si>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</si>
  <si>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</si>
  <si>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</si>
  <si>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</si>
  <si>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</si>
  <si>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</si>
  <si>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</si>
  <si>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</si>
  <si>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</si>
  <si>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</si>
  <si>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</si>
  <si>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</si>
  <si>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</si>
  <si>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</si>
  <si>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</si>
  <si>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</si>
  <si>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</si>
  <si>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</si>
  <si>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</si>
  <si>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</si>
  <si>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</si>
  <si>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</si>
  <si>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</si>
  <si>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</si>
  <si>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</si>
  <si>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</si>
  <si>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</si>
  <si>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</si>
  <si>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</si>
  <si>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</si>
  <si>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</si>
  <si>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</si>
  <si>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</si>
  <si>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</si>
  <si>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</si>
  <si>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</si>
  <si>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</si>
  <si>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</si>
  <si>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</si>
  <si>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</si>
  <si>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</si>
  <si>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</si>
  <si>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</si>
  <si>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</si>
  <si>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</si>
  <si>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</si>
  <si>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</si>
  <si>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</si>
  <si>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</si>
  <si>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</si>
  <si>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</si>
  <si>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</si>
  <si>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</si>
  <si>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</si>
  <si>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</si>
  <si>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</si>
  <si>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</si>
  <si>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</si>
  <si>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</si>
  <si>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</si>
  <si>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</si>
  <si>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</si>
  <si>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</si>
  <si>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</si>
  <si>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</si>
  <si>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</si>
  <si>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</si>
  <si>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</si>
  <si>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</si>
  <si>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</si>
  <si>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</si>
  <si>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</si>
  <si>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</si>
  <si>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</si>
  <si>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</si>
  <si>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</si>
  <si>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</si>
  <si>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</si>
  <si>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</si>
  <si>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</si>
  <si>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</si>
  <si>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</si>
  <si>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</si>
  <si>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</si>
  <si>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</si>
  <si>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</si>
  <si>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</si>
  <si>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</si>
  <si>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</si>
  <si>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</si>
  <si>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</si>
  <si>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</si>
  <si>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</si>
  <si>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</si>
  <si>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</si>
  <si>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</si>
  <si>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</si>
  <si>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</si>
  <si>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</si>
  <si>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</si>
  <si>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</si>
  <si>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</si>
  <si>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</si>
  <si>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</si>
  <si>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</si>
  <si>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</si>
  <si>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</si>
  <si>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</si>
  <si>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</si>
  <si>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</si>
  <si>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</si>
  <si>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</si>
  <si>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</si>
  <si>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</si>
  <si>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</si>
  <si>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</si>
  <si>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</si>
  <si>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</si>
  <si>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</si>
  <si>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</si>
  <si>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</si>
  <si>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</si>
  <si>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</si>
  <si>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</si>
  <si>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</si>
  <si>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</si>
  <si>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</si>
  <si>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</si>
  <si>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</si>
  <si>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</si>
  <si>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</si>
  <si>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</si>
  <si>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</si>
  <si>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</si>
  <si>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</si>
  <si>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</si>
  <si>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</si>
  <si>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</si>
  <si>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</si>
  <si>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</si>
  <si>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</si>
  <si>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</si>
  <si>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</si>
  <si>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</si>
  <si>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</si>
  <si>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</si>
  <si>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</si>
  <si>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</si>
  <si>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</si>
  <si>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</si>
  <si>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</si>
  <si>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</si>
  <si>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</si>
  <si>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</si>
  <si>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</si>
  <si>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</si>
  <si>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</si>
  <si>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</si>
  <si>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</si>
  <si>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</si>
  <si>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</si>
  <si>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</si>
  <si>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</si>
  <si>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</si>
  <si>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</si>
  <si>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</si>
  <si>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</si>
  <si>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</si>
  <si>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</si>
  <si>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</si>
  <si>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</si>
  <si>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</si>
  <si>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</si>
  <si>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</si>
  <si>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</si>
  <si>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</si>
  <si>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</si>
  <si>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</si>
  <si>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</si>
  <si>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</si>
  <si>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</si>
  <si>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</si>
  <si>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</si>
  <si>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</si>
  <si>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</si>
  <si>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</si>
  <si>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</si>
  <si>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</si>
  <si>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</si>
  <si>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</si>
  <si>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</si>
  <si>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</si>
  <si>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</si>
  <si>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</si>
  <si>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</si>
  <si>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</si>
  <si>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</si>
  <si>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</si>
  <si>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</si>
  <si>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</si>
  <si>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</si>
  <si>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</si>
  <si>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</si>
  <si>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</si>
  <si>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</si>
  <si>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</si>
  <si>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</si>
  <si>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</si>
  <si>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</si>
  <si>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</si>
  <si>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</si>
  <si>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</si>
  <si>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</si>
  <si>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</si>
  <si>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</si>
  <si>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</si>
  <si>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</si>
  <si>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</si>
  <si>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</si>
  <si>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</si>
  <si>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</si>
  <si>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</si>
  <si>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</si>
  <si>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</si>
  <si>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</si>
  <si>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</si>
  <si>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</si>
  <si>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</si>
  <si>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</si>
  <si>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</si>
  <si>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</si>
  <si>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</si>
  <si>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</si>
  <si>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</si>
  <si>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</si>
  <si>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</si>
  <si>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</si>
  <si>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</si>
  <si>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</si>
  <si>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</si>
  <si>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</si>
  <si>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</si>
  <si>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</si>
  <si>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</si>
  <si>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</si>
  <si>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</si>
  <si>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</si>
  <si>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</si>
  <si>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</si>
  <si>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</si>
  <si>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</si>
  <si>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</si>
  <si>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</si>
  <si>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</si>
  <si>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</si>
  <si>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</si>
  <si>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</si>
  <si>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</si>
  <si>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</si>
  <si>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</si>
  <si>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</si>
  <si>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</si>
  <si>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</si>
  <si>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</si>
  <si>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</si>
  <si>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</si>
  <si>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</si>
  <si>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</si>
  <si>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</si>
  <si>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</si>
  <si>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</si>
  <si>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</si>
  <si>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</si>
  <si>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</si>
  <si>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</si>
  <si>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</si>
  <si>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</si>
  <si>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</si>
  <si>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</si>
  <si>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</si>
  <si>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</si>
  <si>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</si>
  <si>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</si>
  <si>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</si>
  <si>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</si>
  <si>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</si>
  <si>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</si>
  <si>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</si>
  <si>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</si>
  <si>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</si>
  <si>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</si>
  <si>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</si>
  <si>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</si>
  <si>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</si>
  <si>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</si>
  <si>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</si>
  <si>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</si>
  <si>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</si>
  <si>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</si>
  <si>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</si>
  <si>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</si>
  <si>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</si>
  <si>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</si>
  <si>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</si>
  <si>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</si>
  <si>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</si>
  <si>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</si>
  <si>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</si>
  <si>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</si>
  <si>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</si>
  <si>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</si>
  <si>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</si>
  <si>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</si>
  <si>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</si>
  <si>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</si>
  <si>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</si>
  <si>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</si>
  <si>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</si>
  <si>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</si>
  <si>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</si>
  <si>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</si>
  <si>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</si>
  <si>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</si>
  <si>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</si>
  <si>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</si>
  <si>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</si>
  <si>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</si>
  <si>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</si>
  <si>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</si>
  <si>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</si>
  <si>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</si>
  <si>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</si>
  <si>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</si>
  <si>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</si>
  <si>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</si>
  <si>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</si>
  <si>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</si>
  <si>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</si>
  <si>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</si>
  <si>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</si>
  <si>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</si>
  <si>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</si>
  <si>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</si>
  <si>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</si>
  <si>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</si>
  <si>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</si>
  <si>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</si>
  <si>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</si>
  <si>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</si>
  <si>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</si>
  <si>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</si>
  <si>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</si>
  <si>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</si>
  <si>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</si>
  <si>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</si>
  <si>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</si>
  <si>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</si>
  <si>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</si>
  <si>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</si>
  <si>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</si>
  <si>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</si>
  <si>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</si>
  <si>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</si>
  <si>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</si>
  <si>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</si>
  <si>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</si>
  <si>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</si>
  <si>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</si>
  <si>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</si>
  <si>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</si>
  <si>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</si>
  <si>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</si>
  <si>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</si>
  <si>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</si>
  <si>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</si>
  <si>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</si>
  <si>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</si>
  <si>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</si>
  <si>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</si>
  <si>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</si>
  <si>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</si>
  <si>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</si>
  <si>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</si>
  <si>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</si>
  <si>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</si>
  <si>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</si>
  <si>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</si>
  <si>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</si>
  <si>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</si>
  <si>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</si>
  <si>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</si>
  <si>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</si>
  <si>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</si>
  <si>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</si>
  <si>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</si>
  <si>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</si>
  <si>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</si>
  <si>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</si>
  <si>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</si>
  <si>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</si>
  <si>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</si>
  <si>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</si>
  <si>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</si>
  <si>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</si>
  <si>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</si>
  <si>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</si>
  <si>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</si>
  <si>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</si>
  <si>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</si>
  <si>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</si>
  <si>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</si>
  <si>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</si>
  <si>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</si>
  <si>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</si>
  <si>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</si>
  <si>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</si>
  <si>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</si>
  <si>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</si>
  <si>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</si>
  <si>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</si>
  <si>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</si>
  <si>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</si>
  <si>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</si>
  <si>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</si>
  <si>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</si>
  <si>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</si>
  <si>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</si>
  <si>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</si>
  <si>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</si>
  <si>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</si>
  <si>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</si>
  <si>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</si>
  <si>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</si>
  <si>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</si>
  <si>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</si>
  <si>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</si>
  <si>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</si>
  <si>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</si>
  <si>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</si>
  <si>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</si>
  <si>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</si>
  <si>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</si>
  <si>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</si>
  <si>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</si>
  <si>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</si>
  <si>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</si>
  <si>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</si>
  <si>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</si>
  <si>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</si>
  <si>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</si>
  <si>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</si>
  <si>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</si>
  <si>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</si>
  <si>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</si>
  <si>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</si>
  <si>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</si>
  <si>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</si>
  <si>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</si>
  <si>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</si>
  <si>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</si>
  <si>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</si>
  <si>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</si>
  <si>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</si>
  <si>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</si>
  <si>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</si>
  <si>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</si>
  <si>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</si>
  <si>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</si>
  <si>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</si>
  <si>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</si>
  <si>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</si>
  <si>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</si>
  <si>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</si>
  <si>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</si>
  <si>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</si>
  <si>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</si>
  <si>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</si>
  <si>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</si>
  <si>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</si>
  <si>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</si>
  <si>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</si>
  <si>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</si>
  <si>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</si>
  <si>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</si>
  <si>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</si>
  <si>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</si>
  <si>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</si>
  <si>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</si>
  <si>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</si>
  <si>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</si>
  <si>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</si>
  <si>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</si>
  <si>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</si>
  <si>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</si>
  <si>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</si>
  <si>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</si>
  <si>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</si>
  <si>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</si>
  <si>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</si>
  <si>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</si>
  <si>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</si>
  <si>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</si>
  <si>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</si>
  <si>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</si>
  <si>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</si>
  <si>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</si>
  <si>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</si>
  <si>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</si>
  <si>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</si>
  <si>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</si>
  <si>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</si>
  <si>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</si>
  <si>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</si>
  <si>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</si>
  <si>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</si>
  <si>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</si>
  <si>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</si>
  <si>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</si>
  <si>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</si>
  <si>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</si>
  <si>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</si>
  <si>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</si>
  <si>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</si>
  <si>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</si>
  <si>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</si>
  <si>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</si>
  <si>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</si>
  <si>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</si>
  <si>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</si>
  <si>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</si>
  <si>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</si>
  <si>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</si>
  <si>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</si>
  <si>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</si>
  <si>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</si>
  <si>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</si>
  <si>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</si>
  <si>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</si>
  <si>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</si>
  <si>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</si>
  <si>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</si>
  <si>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</si>
  <si>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</si>
  <si>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</si>
  <si>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</si>
  <si>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</si>
  <si>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</si>
  <si>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</si>
  <si>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</si>
  <si>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</si>
  <si>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</si>
  <si>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</si>
  <si>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</si>
  <si>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</si>
  <si>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</si>
  <si>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</si>
  <si>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</si>
  <si>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</si>
  <si>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</si>
  <si>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</si>
  <si>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</si>
  <si>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</si>
  <si>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</si>
  <si>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</si>
  <si>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</si>
  <si>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</si>
  <si>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</si>
  <si>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</si>
  <si>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</si>
  <si>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</si>
  <si>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</si>
  <si>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</si>
  <si>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</si>
  <si>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</si>
  <si>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</si>
  <si>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</si>
  <si>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</si>
  <si>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</si>
  <si>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</si>
  <si>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</si>
  <si>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</si>
  <si>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</si>
  <si>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</si>
  <si>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</si>
  <si>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</si>
  <si>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</si>
  <si>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</si>
  <si>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</si>
  <si>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</si>
  <si>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</si>
  <si>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</si>
  <si>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</si>
  <si>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</si>
  <si>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</si>
  <si>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</si>
  <si>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</si>
  <si>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</si>
  <si>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</si>
  <si>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</si>
  <si>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</si>
  <si>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</si>
  <si>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</si>
  <si>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</si>
  <si>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</si>
  <si>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</si>
  <si>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</si>
  <si>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</si>
  <si>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</si>
  <si>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</si>
  <si>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</si>
  <si>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</si>
  <si>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</si>
  <si>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</si>
  <si>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</si>
  <si>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</si>
  <si>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</si>
  <si>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</si>
  <si>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</si>
  <si>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</si>
  <si>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</si>
  <si>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</si>
  <si>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</si>
  <si>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</si>
  <si>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</si>
  <si>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</si>
  <si>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</si>
  <si>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</si>
  <si>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</si>
  <si>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</si>
  <si>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</si>
  <si>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</si>
  <si>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</si>
  <si>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</si>
  <si>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</si>
  <si>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</si>
  <si>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</si>
  <si>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</si>
  <si>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</si>
  <si>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</si>
  <si>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</si>
  <si>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</si>
  <si>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</si>
  <si>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</si>
  <si>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</si>
  <si>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</si>
  <si>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</si>
  <si>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</si>
  <si>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</si>
  <si>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</si>
  <si>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</si>
  <si>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</si>
  <si>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</si>
  <si>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</si>
  <si>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</si>
  <si>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</si>
  <si>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</si>
  <si>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</si>
  <si>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</si>
  <si>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</si>
  <si>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</si>
  <si>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</si>
  <si>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</si>
  <si>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</si>
  <si>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</si>
  <si>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</si>
  <si>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</si>
  <si>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</si>
  <si>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</si>
  <si>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</si>
  <si>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</si>
  <si>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</si>
  <si>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</si>
  <si>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</si>
  <si>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</si>
  <si>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</si>
  <si>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</si>
  <si>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</si>
  <si>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</si>
  <si>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</si>
  <si>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</si>
  <si>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</si>
  <si>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</si>
  <si>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</si>
  <si>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</si>
  <si>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</si>
  <si>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</si>
  <si>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</si>
  <si>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</si>
  <si>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</si>
  <si>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</si>
  <si>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</si>
  <si>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</si>
  <si>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</si>
  <si>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</si>
  <si>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</si>
  <si>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</si>
  <si>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</si>
  <si>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</si>
  <si>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</si>
  <si>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</si>
  <si>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</si>
  <si>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</si>
  <si>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</si>
  <si>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</si>
  <si>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</si>
  <si>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</si>
  <si>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</si>
  <si>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</si>
  <si>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</si>
  <si>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</si>
  <si>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</si>
  <si>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</si>
  <si>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</si>
  <si>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</si>
  <si>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</si>
  <si>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</si>
  <si>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</si>
  <si>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</si>
  <si>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</si>
  <si>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</si>
  <si>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</si>
  <si>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</si>
  <si>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</si>
  <si>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</si>
  <si>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</si>
  <si>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</si>
  <si>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</si>
  <si>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</si>
  <si>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</si>
  <si>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</si>
  <si>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</si>
  <si>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</si>
  <si>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</si>
  <si>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</si>
  <si>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</si>
  <si>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</si>
  <si>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</si>
  <si>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</si>
  <si>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</si>
  <si>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</si>
  <si>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</si>
  <si>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</si>
  <si>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</si>
  <si>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</si>
  <si>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</si>
  <si>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</si>
  <si>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</si>
  <si>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</si>
  <si>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</si>
  <si>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</si>
  <si>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</si>
  <si>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</si>
  <si>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</si>
  <si>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</si>
  <si>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</si>
  <si>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</si>
  <si>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</si>
  <si>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</si>
  <si>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</si>
  <si>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</si>
  <si>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</si>
  <si>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</si>
  <si>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</si>
  <si>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</si>
  <si>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</si>
  <si>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</si>
  <si>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</si>
  <si>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</si>
  <si>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</si>
  <si>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</si>
  <si>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</si>
  <si>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</si>
  <si>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</si>
  <si>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</si>
  <si>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</si>
  <si>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</si>
  <si>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</si>
  <si>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</si>
  <si>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</si>
  <si>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</si>
  <si>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</si>
  <si>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</si>
  <si>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</si>
  <si>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</si>
  <si>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</si>
  <si>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</si>
  <si>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</si>
  <si>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</si>
  <si>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</si>
  <si>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</si>
  <si>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</si>
  <si>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</si>
  <si>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</si>
  <si>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</si>
  <si>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</si>
  <si>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</si>
  <si>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</si>
  <si>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</si>
  <si>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</si>
  <si>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</si>
  <si>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</si>
  <si>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</si>
  <si>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</si>
  <si>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</si>
  <si>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</si>
  <si>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</si>
  <si>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</si>
  <si>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</si>
  <si>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</si>
  <si>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</si>
  <si>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</si>
  <si>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</si>
  <si>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</si>
  <si>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</si>
  <si>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</si>
  <si>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</si>
  <si>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</si>
  <si>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</si>
  <si>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</si>
  <si>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</si>
  <si>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</si>
  <si>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</si>
  <si>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</si>
  <si>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</si>
  <si>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</si>
  <si>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</si>
  <si>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</si>
  <si>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</si>
  <si>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</si>
  <si>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</si>
  <si>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</si>
  <si>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</si>
  <si>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</si>
  <si>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</si>
  <si>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</si>
  <si>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</si>
  <si>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</si>
  <si>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</si>
  <si>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</si>
  <si>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</si>
  <si>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</si>
  <si>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</si>
  <si>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</si>
  <si>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</si>
  <si>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</si>
  <si>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</si>
  <si>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</si>
  <si>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</si>
  <si>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</si>
  <si>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</si>
  <si>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</si>
  <si>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</si>
  <si>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</si>
  <si>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</si>
  <si>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</si>
  <si>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</si>
  <si>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</si>
  <si>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</si>
  <si>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</si>
  <si>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</si>
  <si>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</si>
  <si>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</si>
  <si>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</si>
  <si>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</si>
  <si>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</si>
  <si>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</si>
  <si>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</si>
  <si>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</si>
  <si>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</si>
  <si>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</si>
  <si>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</si>
  <si>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</si>
  <si>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</si>
  <si>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</si>
  <si>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</si>
  <si>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</si>
  <si>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</si>
  <si>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</si>
  <si>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</si>
  <si>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</si>
  <si>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</si>
  <si>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</si>
  <si>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</si>
  <si>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</si>
  <si>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</si>
  <si>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</si>
  <si>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</si>
  <si>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</si>
  <si>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</si>
  <si>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</si>
  <si>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</si>
  <si>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</si>
  <si>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</si>
  <si>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</si>
  <si>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</si>
  <si>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</si>
  <si>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</si>
  <si>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</si>
  <si>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</si>
  <si>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</si>
  <si>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</si>
  <si>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</si>
  <si>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</si>
  <si>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</si>
  <si>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</si>
  <si>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</si>
  <si>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</si>
  <si>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</si>
  <si>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</si>
  <si>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</si>
  <si>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</si>
  <si>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</si>
  <si>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</si>
  <si>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</si>
  <si>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</si>
  <si>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</si>
  <si>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</si>
  <si>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</si>
  <si>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</si>
  <si>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</si>
  <si>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</si>
  <si>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</si>
  <si>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</si>
  <si>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</si>
  <si>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</si>
  <si>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</si>
  <si>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</si>
  <si>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</si>
  <si>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</si>
  <si>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</si>
  <si>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</si>
  <si>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</si>
  <si>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</si>
  <si>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</si>
  <si>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</si>
  <si>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</si>
  <si>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</si>
  <si>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</si>
  <si>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</si>
  <si>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</si>
  <si>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</si>
  <si>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</si>
  <si>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</si>
  <si>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</si>
  <si>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</si>
  <si>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</si>
  <si>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</si>
  <si>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</si>
  <si>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</si>
  <si>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</si>
  <si>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</si>
  <si>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</si>
  <si>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</si>
  <si>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</si>
  <si>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</si>
  <si>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</si>
  <si>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</si>
  <si>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</si>
  <si>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</si>
  <si>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</si>
  <si>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</si>
  <si>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</si>
  <si>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</si>
  <si>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</si>
  <si>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</si>
  <si>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</si>
  <si>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</si>
  <si>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</si>
  <si>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</si>
  <si>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</si>
  <si>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</si>
  <si>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</si>
  <si>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</si>
  <si>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</si>
  <si>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</si>
  <si>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</si>
  <si>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</si>
  <si>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</si>
  <si>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</si>
  <si>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</si>
  <si>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</si>
  <si>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</si>
  <si>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</si>
  <si>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</si>
  <si>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</si>
  <si>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</si>
  <si>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</si>
  <si>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</si>
  <si>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</si>
  <si>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</si>
  <si>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</si>
  <si>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</si>
  <si>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</si>
  <si>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</si>
  <si>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</si>
  <si>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</si>
  <si>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</si>
  <si>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</si>
  <si>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</si>
  <si>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</si>
  <si>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</si>
  <si>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</si>
  <si>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</si>
  <si>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</si>
  <si>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</si>
  <si>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</si>
  <si>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</si>
  <si>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</si>
  <si>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</si>
  <si>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</si>
  <si>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</si>
  <si>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</si>
  <si>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</si>
  <si>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</si>
  <si>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</si>
  <si>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</si>
  <si>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</si>
  <si>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</si>
  <si>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</si>
  <si>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</si>
  <si>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</si>
  <si>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</si>
  <si>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</si>
  <si>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</si>
  <si>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</si>
  <si>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</si>
  <si>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</si>
  <si>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</si>
  <si>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</si>
  <si>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</si>
  <si>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</si>
  <si>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</si>
  <si>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</si>
  <si>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</si>
  <si>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</si>
  <si>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</si>
  <si>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</si>
  <si>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</si>
  <si>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</si>
  <si>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</si>
  <si>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</si>
  <si>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</si>
  <si>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</si>
  <si>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</si>
  <si>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</si>
  <si>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</si>
  <si>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</si>
  <si>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</si>
  <si>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</si>
  <si>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</si>
  <si>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</si>
  <si>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</si>
  <si>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</si>
  <si>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</si>
  <si>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</si>
  <si>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</si>
  <si>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</si>
  <si>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</si>
  <si>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</si>
  <si>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</si>
  <si>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</si>
  <si>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</si>
  <si>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</si>
  <si>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</si>
  <si>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</si>
  <si>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</si>
  <si>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</si>
  <si>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</si>
  <si>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</si>
  <si>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</si>
  <si>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</si>
  <si>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</si>
  <si>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</si>
  <si>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</si>
  <si>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</si>
  <si>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</si>
  <si>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</si>
  <si>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</si>
  <si>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</si>
  <si>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</si>
  <si>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</si>
  <si>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</si>
  <si>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</si>
  <si>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</si>
  <si>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</si>
  <si>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</si>
  <si>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</si>
  <si>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</si>
  <si>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</si>
  <si>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</si>
  <si>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</si>
  <si>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</si>
  <si>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</si>
  <si>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</si>
  <si>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</si>
  <si>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</si>
  <si>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</si>
  <si>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</si>
  <si>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</si>
  <si>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</si>
  <si>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</si>
  <si>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</si>
  <si>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</si>
  <si>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</si>
  <si>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</si>
  <si>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</si>
  <si>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</si>
  <si>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</si>
  <si>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</si>
  <si>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</si>
  <si>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</si>
  <si>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</si>
  <si>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</si>
  <si>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</si>
  <si>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</si>
  <si>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</si>
  <si>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</si>
  <si>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</si>
  <si>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</si>
  <si>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</si>
  <si>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</si>
  <si>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</si>
  <si>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</si>
  <si>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</si>
  <si>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</si>
  <si>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</si>
  <si>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</si>
  <si>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</si>
  <si>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</si>
  <si>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</si>
  <si>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</si>
  <si>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</si>
  <si>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</si>
  <si>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</si>
  <si>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</si>
  <si>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</si>
  <si>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</si>
  <si>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</si>
  <si>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</si>
  <si>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</si>
  <si>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</si>
  <si>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</si>
  <si>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</si>
  <si>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</si>
  <si>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</si>
  <si>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</si>
  <si>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</si>
  <si>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</si>
  <si>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</si>
  <si>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</si>
  <si>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</si>
  <si>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</si>
  <si>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</si>
  <si>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</si>
  <si>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</si>
  <si>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</si>
  <si>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</si>
  <si>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</si>
  <si>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</si>
  <si>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</si>
  <si>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</si>
  <si>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</si>
  <si>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</si>
  <si>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</si>
  <si>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</si>
  <si>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</si>
  <si>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</si>
  <si>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</si>
  <si>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</si>
  <si>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</si>
  <si>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</si>
  <si>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</si>
  <si>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</si>
  <si>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</si>
  <si>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</si>
  <si>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</si>
  <si>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</si>
  <si>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</si>
  <si>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</si>
  <si>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</si>
  <si>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</si>
  <si>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</si>
  <si>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</si>
  <si>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</si>
  <si>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</si>
  <si>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</si>
  <si>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</si>
  <si>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</si>
  <si>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</si>
  <si>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</si>
  <si>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</si>
  <si>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</si>
  <si>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</si>
  <si>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</si>
  <si>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</si>
  <si>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</si>
  <si>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</si>
  <si>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</si>
  <si>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</si>
  <si>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</si>
  <si>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</si>
  <si>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</si>
  <si>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</si>
  <si>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</si>
  <si>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</si>
  <si>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</si>
  <si>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</si>
  <si>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</si>
  <si>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</si>
  <si>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</si>
  <si>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</si>
  <si>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</si>
  <si>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</si>
  <si>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</si>
  <si>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</si>
  <si>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</si>
  <si>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</si>
  <si>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</si>
  <si>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</si>
  <si>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</si>
  <si>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</si>
  <si>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</si>
  <si>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</si>
  <si>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</si>
  <si>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</si>
  <si>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</si>
  <si>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</si>
  <si>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</si>
  <si>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</si>
  <si>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</si>
  <si>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</si>
  <si>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</si>
  <si>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</si>
  <si>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</si>
  <si>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</si>
  <si>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</si>
  <si>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</si>
  <si>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</si>
  <si>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</si>
  <si>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</si>
  <si>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</si>
  <si>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</si>
  <si>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</si>
  <si>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</si>
  <si>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</si>
  <si>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</si>
  <si>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</si>
  <si>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</si>
  <si>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</si>
  <si>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</si>
  <si>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</si>
  <si>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</si>
  <si>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</si>
  <si>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</si>
  <si>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</si>
  <si>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</si>
  <si>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</si>
  <si>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</si>
  <si>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</si>
  <si>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</si>
  <si>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</si>
  <si>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</si>
  <si>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</si>
  <si>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</si>
  <si>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</si>
  <si>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</si>
  <si>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</si>
  <si>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</si>
  <si>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</si>
  <si>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</si>
  <si>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</si>
  <si>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</si>
  <si>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</si>
  <si>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</si>
  <si>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</si>
  <si>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</si>
  <si>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</si>
  <si>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</si>
  <si>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</si>
  <si>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</si>
  <si>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</si>
  <si>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</si>
  <si>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</si>
  <si>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</si>
  <si>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</si>
  <si>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</si>
  <si>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</si>
  <si>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</si>
  <si>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</si>
  <si>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</si>
  <si>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</si>
  <si>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</si>
  <si>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</si>
  <si>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</si>
  <si>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</si>
  <si>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</si>
  <si>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</si>
  <si>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</si>
  <si>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</si>
  <si>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</si>
  <si>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</si>
  <si>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</si>
  <si>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</si>
  <si>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</si>
  <si>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</si>
  <si>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</si>
  <si>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</si>
  <si>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</si>
  <si>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</si>
  <si>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</si>
  <si>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</si>
  <si>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</si>
  <si>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</si>
  <si>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</si>
  <si>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</si>
  <si>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</si>
  <si>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</si>
  <si>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</si>
  <si>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</si>
  <si>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</si>
  <si>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</si>
  <si>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</si>
  <si>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</si>
  <si>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</si>
  <si>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</si>
  <si>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</si>
  <si>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</si>
  <si>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</si>
  <si>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</si>
  <si>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</si>
  <si>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</si>
  <si>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</si>
  <si>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</si>
  <si>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</si>
  <si>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</si>
  <si>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</si>
  <si>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</si>
  <si>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</si>
  <si>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</si>
  <si>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</si>
  <si>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</si>
  <si>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</si>
  <si>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</si>
  <si>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</si>
  <si>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</si>
  <si>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</si>
  <si>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</si>
  <si>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</si>
  <si>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</si>
  <si>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</si>
  <si>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</si>
  <si>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</si>
  <si>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</si>
  <si>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</si>
  <si>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</si>
  <si>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</si>
  <si>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</si>
  <si>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</si>
  <si>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</si>
  <si>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</si>
  <si>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</si>
  <si>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</si>
  <si>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</si>
  <si>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</si>
  <si>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</si>
  <si>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</si>
  <si>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</si>
  <si>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</si>
  <si>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</si>
  <si>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</si>
  <si>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</si>
  <si>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</si>
  <si>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</si>
  <si>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</si>
  <si>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</si>
  <si>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</si>
  <si>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</si>
  <si>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</si>
  <si>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</si>
  <si>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</si>
  <si>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</si>
  <si>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</si>
  <si>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</si>
  <si>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</si>
  <si>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</si>
  <si>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</si>
  <si>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</si>
  <si>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</si>
  <si>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</si>
  <si>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</si>
  <si>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</si>
  <si>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</si>
  <si>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</si>
  <si>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</si>
  <si>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</si>
  <si>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</si>
  <si>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</si>
  <si>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</si>
  <si>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</si>
  <si>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</si>
  <si>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</si>
  <si>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</si>
  <si>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</si>
  <si>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</si>
  <si>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</si>
  <si>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</si>
  <si>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</si>
  <si>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</si>
  <si>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</si>
  <si>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</si>
  <si>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</si>
  <si>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</si>
  <si>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</si>
  <si>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</si>
  <si>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</si>
  <si>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</si>
  <si>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</si>
  <si>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</si>
  <si>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</si>
  <si>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</si>
  <si>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</si>
  <si>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</si>
  <si>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</si>
  <si>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</si>
  <si>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</si>
  <si>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</si>
  <si>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</si>
  <si>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</si>
  <si>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</si>
  <si>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</si>
  <si>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</si>
  <si>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</si>
  <si>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</si>
  <si>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</si>
  <si>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</si>
  <si>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</si>
  <si>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</si>
  <si>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</si>
  <si>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</si>
  <si>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</si>
  <si>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</si>
  <si>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</si>
  <si>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</si>
  <si>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</si>
  <si>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</si>
  <si>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</si>
  <si>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</si>
  <si>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</si>
  <si>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</si>
  <si>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</si>
  <si>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</si>
  <si>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</si>
  <si>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</si>
  <si>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</si>
  <si>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</si>
  <si>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</si>
  <si>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</si>
  <si>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</si>
  <si>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</si>
  <si>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</si>
  <si>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</si>
  <si>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</si>
  <si>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</si>
  <si>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</si>
  <si>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</si>
  <si>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</si>
  <si>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</si>
  <si>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</si>
  <si>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</si>
  <si>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</si>
  <si>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</si>
  <si>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</si>
  <si>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</si>
  <si>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</si>
  <si>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</si>
  <si>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</si>
  <si>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</si>
  <si>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</si>
  <si>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</si>
  <si>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</si>
  <si>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</si>
  <si>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</si>
  <si>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</si>
  <si>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</si>
  <si>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</si>
  <si>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</si>
  <si>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</si>
  <si>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</si>
  <si>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</si>
  <si>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</si>
  <si>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</si>
  <si>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</si>
  <si>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</si>
  <si>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</si>
  <si>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</si>
  <si>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</si>
  <si>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</si>
  <si>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</si>
  <si>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</si>
  <si>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</si>
  <si>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</si>
  <si>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</si>
  <si>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</si>
  <si>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</si>
  <si>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</si>
  <si>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</si>
  <si>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</si>
  <si>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</si>
  <si>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</si>
  <si>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</si>
  <si>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</si>
  <si>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</si>
  <si>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</si>
  <si>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</si>
  <si>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</si>
  <si>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</si>
  <si>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</si>
  <si>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</si>
  <si>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</si>
  <si>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</si>
  <si>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</si>
  <si>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</si>
  <si>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</si>
  <si>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</si>
  <si>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</si>
  <si>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</si>
  <si>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</si>
  <si>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</si>
  <si>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</si>
  <si>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</si>
  <si>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</si>
  <si>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</si>
  <si>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</si>
  <si>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</si>
  <si>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</si>
  <si>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</si>
  <si>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</si>
  <si>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</si>
  <si>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</si>
  <si>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</si>
  <si>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</si>
  <si>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</si>
  <si>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</si>
  <si>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</si>
  <si>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</si>
  <si>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</si>
  <si>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</si>
  <si>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</si>
  <si>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</si>
  <si>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</si>
  <si>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</si>
  <si>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</si>
  <si>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</si>
  <si>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</si>
  <si>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</si>
  <si>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</si>
  <si>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</si>
  <si>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</si>
  <si>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</si>
  <si>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</si>
  <si>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</si>
  <si>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</si>
  <si>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</si>
  <si>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</si>
  <si>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</si>
  <si>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</si>
  <si>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</si>
  <si>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</si>
  <si>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</si>
  <si>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</si>
  <si>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</si>
  <si>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</si>
  <si>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</si>
  <si>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</si>
  <si>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</si>
  <si>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</si>
  <si>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</si>
  <si>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</si>
  <si>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</si>
  <si>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</si>
  <si>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</si>
  <si>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</si>
  <si>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</si>
  <si>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</si>
  <si>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</si>
  <si>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</si>
  <si>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</si>
  <si>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</si>
  <si>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</si>
  <si>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</si>
  <si>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</si>
  <si>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</si>
  <si>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</si>
  <si>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</si>
  <si>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</si>
  <si>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</si>
  <si>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</si>
  <si>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</si>
  <si>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</si>
  <si>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</si>
  <si>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</si>
  <si>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</si>
  <si>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</si>
  <si>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</si>
  <si>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</si>
  <si>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</si>
  <si>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</si>
  <si>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</si>
  <si>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</si>
  <si>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</si>
  <si>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</si>
  <si>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</si>
  <si>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</si>
  <si>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</si>
  <si>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</si>
  <si>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</si>
  <si>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</si>
  <si>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</si>
  <si>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</si>
  <si>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</si>
  <si>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</si>
  <si>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</si>
  <si>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</si>
  <si>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</si>
  <si>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</si>
  <si>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</si>
  <si>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</si>
  <si>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</si>
  <si>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</si>
  <si>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</si>
  <si>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</si>
  <si>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</si>
  <si>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</si>
  <si>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</si>
  <si>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</si>
  <si>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</si>
  <si>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</si>
  <si>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</si>
  <si>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</si>
  <si>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</si>
  <si>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</si>
  <si>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</si>
  <si>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</si>
  <si>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</si>
  <si>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</si>
  <si>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</si>
  <si>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</si>
  <si>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</si>
  <si>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</si>
  <si>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</si>
  <si>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</si>
  <si>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</si>
  <si>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</si>
  <si>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</si>
  <si>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</si>
  <si>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</si>
  <si>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</si>
  <si>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</si>
  <si>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</si>
  <si>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</si>
  <si>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</si>
  <si>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</si>
  <si>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</si>
  <si>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</si>
  <si>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</si>
  <si>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</si>
  <si>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</si>
  <si>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</si>
  <si>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</si>
  <si>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</si>
  <si>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</si>
  <si>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</si>
  <si>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</si>
  <si>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</si>
  <si>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</si>
  <si>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</si>
  <si>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</si>
  <si>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</si>
  <si>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</si>
  <si>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</si>
  <si>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</si>
  <si>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</si>
  <si>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</si>
  <si>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</si>
  <si>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</si>
  <si>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</si>
  <si>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</si>
  <si>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</si>
  <si>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</si>
  <si>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</si>
  <si>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</si>
  <si>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</si>
  <si>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</si>
  <si>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</si>
  <si>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</si>
  <si>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</si>
  <si>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</si>
  <si>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</si>
  <si>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</si>
  <si>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</si>
  <si>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</si>
  <si>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</si>
  <si>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</si>
  <si>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</si>
  <si>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</si>
  <si>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</si>
  <si>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</si>
  <si>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</si>
  <si>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</si>
  <si>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</si>
  <si>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</si>
  <si>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</si>
  <si>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</si>
  <si>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</si>
  <si>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</si>
  <si>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</si>
  <si>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</si>
  <si>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</si>
  <si>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</si>
  <si>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</si>
  <si>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</si>
  <si>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</si>
  <si>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</si>
  <si>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</si>
  <si>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</si>
  <si>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</si>
  <si>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</si>
  <si>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</si>
  <si>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</si>
  <si>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</si>
  <si>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</si>
  <si>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</si>
  <si>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</si>
  <si>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</si>
  <si>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</si>
  <si>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</si>
  <si>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</si>
  <si>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</si>
  <si>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</si>
  <si>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</si>
  <si>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</si>
  <si>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</si>
  <si>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</si>
  <si>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</si>
  <si>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</si>
  <si>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</si>
  <si>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</si>
  <si>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</si>
  <si>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</si>
  <si>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</si>
  <si>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</si>
  <si>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</si>
  <si>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</si>
  <si>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</si>
  <si>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</si>
  <si>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</si>
  <si>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</si>
  <si>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</si>
  <si>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</si>
  <si>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</si>
  <si>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</si>
  <si>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</si>
  <si>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</si>
  <si>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</si>
  <si>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</si>
  <si>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</si>
  <si>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</si>
  <si>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</si>
  <si>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</si>
  <si>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</si>
  <si>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</si>
  <si>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</si>
  <si>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</si>
  <si>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</si>
  <si>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</si>
  <si>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</si>
  <si>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</si>
  <si>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</si>
  <si>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</si>
  <si>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</si>
  <si>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</si>
  <si>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</si>
  <si>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</si>
  <si>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</si>
  <si>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</si>
  <si>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</si>
  <si>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</si>
  <si>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</si>
  <si>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</si>
  <si>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</si>
  <si>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</si>
  <si>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</si>
  <si>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</si>
  <si>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</si>
  <si>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</si>
  <si>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</si>
  <si>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</si>
  <si>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</si>
  <si>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</si>
  <si>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</si>
  <si>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</si>
  <si>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</si>
  <si>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</si>
  <si>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</si>
  <si>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</si>
  <si>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</si>
  <si>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</si>
  <si>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</si>
  <si>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</si>
  <si>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</si>
  <si>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</si>
  <si>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</si>
  <si>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</si>
  <si>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</si>
  <si>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</si>
  <si>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</si>
  <si>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</si>
  <si>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</si>
  <si>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</si>
  <si>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</si>
  <si>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</si>
  <si>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</si>
  <si>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</si>
  <si>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</si>
  <si>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</si>
  <si>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</si>
  <si>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</si>
  <si>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</si>
  <si>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</si>
  <si>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</si>
  <si>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</si>
  <si>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</si>
  <si>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</si>
  <si>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</si>
  <si>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</si>
  <si>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</si>
  <si>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</si>
  <si>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</si>
  <si>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</si>
  <si>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</si>
  <si>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</si>
  <si>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</si>
  <si>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</si>
  <si>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</si>
  <si>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</si>
  <si>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</si>
  <si>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</si>
  <si>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</si>
  <si>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</si>
  <si>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</si>
  <si>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</si>
  <si>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</si>
  <si>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</si>
  <si>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</si>
  <si>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</si>
  <si>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</si>
  <si>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</si>
  <si>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</si>
  <si>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</si>
  <si>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</si>
  <si>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</si>
  <si>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</si>
  <si>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</si>
  <si>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</si>
  <si>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</si>
  <si>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</si>
  <si>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</si>
  <si>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</si>
  <si>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</si>
  <si>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</si>
  <si>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</si>
  <si>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</si>
  <si>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</si>
  <si>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</si>
  <si>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</si>
  <si>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</si>
  <si>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</si>
  <si>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</si>
  <si>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</si>
  <si>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</si>
  <si>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</si>
  <si>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</si>
  <si>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</si>
  <si>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</si>
  <si>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</si>
  <si>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</si>
  <si>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</si>
  <si>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</si>
  <si>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</si>
  <si>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</si>
  <si>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</si>
  <si>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</si>
  <si>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</si>
  <si>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</si>
  <si>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</si>
  <si>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</si>
  <si>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</si>
  <si>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</si>
  <si>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</si>
  <si>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</si>
  <si>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</si>
  <si>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</si>
  <si>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</si>
  <si>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</si>
  <si>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</si>
  <si>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</si>
  <si>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</si>
  <si>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</si>
  <si>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</si>
  <si>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</si>
  <si>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</si>
  <si>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</si>
  <si>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</si>
  <si>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</si>
  <si>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</si>
  <si>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</si>
  <si>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</si>
  <si>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</si>
  <si>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</si>
  <si>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</si>
  <si>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</si>
  <si>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</si>
  <si>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</si>
  <si>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</si>
  <si>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</si>
  <si>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</si>
  <si>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</si>
  <si>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</si>
  <si>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</si>
  <si>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</si>
  <si>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</si>
  <si>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</si>
  <si>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</si>
  <si>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</si>
  <si>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</si>
  <si>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</si>
  <si>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</si>
  <si>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</si>
  <si>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</si>
  <si>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</si>
  <si>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</si>
  <si>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</si>
  <si>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</si>
  <si>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</si>
  <si>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</si>
  <si>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</si>
  <si>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</si>
  <si>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</si>
  <si>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</si>
  <si>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</si>
  <si>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</si>
  <si>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</si>
  <si>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</si>
  <si>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</si>
  <si>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</si>
  <si>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</si>
  <si>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</si>
  <si>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</si>
  <si>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</si>
  <si>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</si>
  <si>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</si>
  <si>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</si>
  <si>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</si>
  <si>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</si>
  <si>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</si>
  <si>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</si>
  <si>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</si>
  <si>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</si>
  <si>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</si>
  <si>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</si>
  <si>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</si>
  <si>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</si>
  <si>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</si>
  <si>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</si>
  <si>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</si>
  <si>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</si>
  <si>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</si>
  <si>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</si>
  <si>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</si>
  <si>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</si>
  <si>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</si>
  <si>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</si>
  <si>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</si>
  <si>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</si>
  <si>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</si>
  <si>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</si>
  <si>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</si>
  <si>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</si>
  <si>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</si>
  <si>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</si>
  <si>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</si>
  <si>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</si>
  <si>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</si>
  <si>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</si>
  <si>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</si>
  <si>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</si>
  <si>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</si>
  <si>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</si>
  <si>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</si>
  <si>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</si>
  <si>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</si>
  <si>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</si>
  <si>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</si>
  <si>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</si>
  <si>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</si>
  <si>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</si>
  <si>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</si>
  <si>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</si>
  <si>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</si>
  <si>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</si>
  <si>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</si>
  <si>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</si>
  <si>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</si>
  <si>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</si>
  <si>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</si>
  <si>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</si>
  <si>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</si>
  <si>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</si>
  <si>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</si>
  <si>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</si>
  <si>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</si>
  <si>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</si>
  <si>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</si>
  <si>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</si>
  <si>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</si>
  <si>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</si>
  <si>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</si>
  <si>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</si>
  <si>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</si>
  <si>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</si>
  <si>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</si>
  <si>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</si>
  <si>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</si>
  <si>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</si>
  <si>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</si>
  <si>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</si>
  <si>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</si>
  <si>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</si>
  <si>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</si>
  <si>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</si>
  <si>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</si>
  <si>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</si>
  <si>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</si>
  <si>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</si>
  <si>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</si>
  <si>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</si>
  <si>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</si>
  <si>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</si>
  <si>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</si>
  <si>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</si>
  <si>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</si>
  <si>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</si>
  <si>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</si>
  <si>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</si>
  <si>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</si>
  <si>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</si>
  <si>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</si>
  <si>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</si>
  <si>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</si>
  <si>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</si>
  <si>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</si>
  <si>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</si>
  <si>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</si>
  <si>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</si>
  <si>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</si>
  <si>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</si>
  <si>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</si>
  <si>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</si>
  <si>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</si>
  <si>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</si>
  <si>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</si>
  <si>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</si>
  <si>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</si>
  <si>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</si>
  <si>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</si>
  <si>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</si>
  <si>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</si>
  <si>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</si>
  <si>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</si>
  <si>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</si>
  <si>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</si>
  <si>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</si>
  <si>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</si>
  <si>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</si>
  <si>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</si>
  <si>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</si>
  <si>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</si>
  <si>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</si>
  <si>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</si>
  <si>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</si>
  <si>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</si>
  <si>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</si>
  <si>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</si>
  <si>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</si>
  <si>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</si>
  <si>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</si>
  <si>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</si>
  <si>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</si>
  <si>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</si>
  <si>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</si>
  <si>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</si>
  <si>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</si>
  <si>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</si>
  <si>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</si>
  <si>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</si>
  <si>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</si>
  <si>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</si>
  <si>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</si>
  <si>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</si>
  <si>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</si>
  <si>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</si>
  <si>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</si>
  <si>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</si>
  <si>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</si>
  <si>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</si>
  <si>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</si>
  <si>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</si>
  <si>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</si>
  <si>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</si>
  <si>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</si>
  <si>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</si>
  <si>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</si>
  <si>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</si>
  <si>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</si>
  <si>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</si>
  <si>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</si>
  <si>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</si>
  <si>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</si>
  <si>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</si>
  <si>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</si>
  <si>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</si>
  <si>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</si>
  <si>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</si>
  <si>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</si>
  <si>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</si>
  <si>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</si>
  <si>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</si>
  <si>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</si>
  <si>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</si>
  <si>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</si>
  <si>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</si>
  <si>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</si>
  <si>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</si>
  <si>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</si>
  <si>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</si>
  <si>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</si>
  <si>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</si>
  <si>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</si>
  <si>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</si>
  <si>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</si>
  <si>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</si>
  <si>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</si>
  <si>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</si>
  <si>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</si>
  <si>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</si>
  <si>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</si>
  <si>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</si>
  <si>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</si>
  <si>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</si>
  <si>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</si>
  <si>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</si>
  <si>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</si>
  <si>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</si>
  <si>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</si>
  <si>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</si>
  <si>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</si>
  <si>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</si>
  <si>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</si>
  <si>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</si>
  <si>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</si>
  <si>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</si>
  <si>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</si>
  <si>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</si>
  <si>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</si>
  <si>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</si>
  <si>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</si>
  <si>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</si>
  <si>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</si>
  <si>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</si>
  <si>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</si>
  <si>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</si>
  <si>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</si>
  <si>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</si>
  <si>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</si>
  <si>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</si>
  <si>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</si>
  <si>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</si>
  <si>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</si>
  <si>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</si>
  <si>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</si>
  <si>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</si>
  <si>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</si>
  <si>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</si>
  <si>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</si>
  <si>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</si>
  <si>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</si>
  <si>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</si>
  <si>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</si>
  <si>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</si>
  <si>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</si>
  <si>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</si>
  <si>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</si>
  <si>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</si>
  <si>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</si>
  <si>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</si>
  <si>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</si>
  <si>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</si>
  <si>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</si>
  <si>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</si>
  <si>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</si>
  <si>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</si>
  <si>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</si>
  <si>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</si>
  <si>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</si>
  <si>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</si>
  <si>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</si>
  <si>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</si>
  <si>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</si>
  <si>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</si>
  <si>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</si>
  <si>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</si>
  <si>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</si>
  <si>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</si>
  <si>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</si>
  <si>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</si>
  <si>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</si>
  <si>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</si>
  <si>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</si>
  <si>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</si>
  <si>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</si>
  <si>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</si>
  <si>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</si>
  <si>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</si>
  <si>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</si>
  <si>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</si>
  <si>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</si>
  <si>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</si>
  <si>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</si>
  <si>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</si>
  <si>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</si>
  <si>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</si>
  <si>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</si>
  <si>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</si>
  <si>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</si>
  <si>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</si>
  <si>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</si>
  <si>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</si>
  <si>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</si>
  <si>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</si>
  <si>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</si>
  <si>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</si>
  <si>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</si>
  <si>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</si>
  <si>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</si>
  <si>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</si>
  <si>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</si>
  <si>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</si>
  <si>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</si>
  <si>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</si>
  <si>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</si>
  <si>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</si>
  <si>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</si>
  <si>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</si>
  <si>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</si>
  <si>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</si>
  <si>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</si>
  <si>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</si>
  <si>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</si>
  <si>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</si>
  <si>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</si>
  <si>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</si>
  <si>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</si>
  <si>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</si>
  <si>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</si>
  <si>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</si>
  <si>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</si>
  <si>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</si>
  <si>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</si>
  <si>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</si>
  <si>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</si>
  <si>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</si>
  <si>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</si>
  <si>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</si>
  <si>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</si>
  <si>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</si>
  <si>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</si>
  <si>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</si>
  <si>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</si>
  <si>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</si>
  <si>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</si>
  <si>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</si>
  <si>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</si>
  <si>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</si>
  <si>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</si>
  <si>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</si>
  <si>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</si>
  <si>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</si>
  <si>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</si>
  <si>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</si>
  <si>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</si>
  <si>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</si>
  <si>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</si>
  <si>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</si>
  <si>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</si>
  <si>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</si>
  <si>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</si>
  <si>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</si>
  <si>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</si>
  <si>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</si>
  <si>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</si>
  <si>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</si>
  <si>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</si>
  <si>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</si>
  <si>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</si>
  <si>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</si>
  <si>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</si>
  <si>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</si>
  <si>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</si>
  <si>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</si>
  <si>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</si>
  <si>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</si>
  <si>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</si>
  <si>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</si>
  <si>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</si>
  <si>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</si>
  <si>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</si>
  <si>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</si>
  <si>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</si>
  <si>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</si>
  <si>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</si>
  <si>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</si>
  <si>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</si>
  <si>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</si>
  <si>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</si>
  <si>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</si>
  <si>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</si>
  <si>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</si>
  <si>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</si>
  <si>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</si>
  <si>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</si>
  <si>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</si>
  <si>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</si>
  <si>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</si>
  <si>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</si>
  <si>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</si>
  <si>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</si>
  <si>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</si>
  <si>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</si>
  <si>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</si>
  <si>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</si>
  <si>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</si>
  <si>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</si>
  <si>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</si>
  <si>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</si>
  <si>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</si>
  <si>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</si>
  <si>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</si>
  <si>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</si>
  <si>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</si>
  <si>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</si>
  <si>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</si>
  <si>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</si>
  <si>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</si>
  <si>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</si>
  <si>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</si>
  <si>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</si>
  <si>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</si>
  <si>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</si>
  <si>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</si>
  <si>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</si>
  <si>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</si>
  <si>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</si>
  <si>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</si>
  <si>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</si>
  <si>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</si>
  <si>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</si>
  <si>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</si>
  <si>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</si>
  <si>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</si>
  <si>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</si>
  <si>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</si>
  <si>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</si>
  <si>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</si>
  <si>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</si>
  <si>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</si>
  <si>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</si>
  <si>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</si>
  <si>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</si>
  <si>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</si>
  <si>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</si>
  <si>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</si>
  <si>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</si>
  <si>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</si>
  <si>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</si>
  <si>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</si>
  <si>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</si>
  <si>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</si>
  <si>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</si>
  <si>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</si>
  <si>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</si>
  <si>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</si>
  <si>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</si>
  <si>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</si>
  <si>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</si>
  <si>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</si>
  <si>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</si>
  <si>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</si>
  <si>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</si>
  <si>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</si>
  <si>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</si>
  <si>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</si>
  <si>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</si>
  <si>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</si>
  <si>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</si>
  <si>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</si>
  <si>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</si>
  <si>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</si>
  <si>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</si>
  <si>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</si>
  <si>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</si>
  <si>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</si>
  <si>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</si>
  <si>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</si>
  <si>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</si>
  <si>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</si>
  <si>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</si>
  <si>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</si>
  <si>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</si>
  <si>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</si>
  <si>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</si>
  <si>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</si>
  <si>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</si>
  <si>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</si>
  <si>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</si>
  <si>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</si>
  <si>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</si>
  <si>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</si>
  <si>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</si>
  <si>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</si>
  <si>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</si>
  <si>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</si>
  <si>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</si>
  <si>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</si>
  <si>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</si>
  <si>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</si>
  <si>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</si>
  <si>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</si>
  <si>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</si>
  <si>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</si>
  <si>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</si>
  <si>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</si>
  <si>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</si>
  <si>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</si>
  <si>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</si>
  <si>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</si>
  <si>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</si>
  <si>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</si>
  <si>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</si>
  <si>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</si>
  <si>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</si>
  <si>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</si>
  <si>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</si>
  <si>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</si>
  <si>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</si>
  <si>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</si>
  <si>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</si>
  <si>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</si>
  <si>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</si>
  <si>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</si>
  <si>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</si>
  <si>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</si>
  <si>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</si>
  <si>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</si>
  <si>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</si>
  <si>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</si>
  <si>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</si>
  <si>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</si>
  <si>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</si>
  <si>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</si>
  <si>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</si>
  <si>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</si>
  <si>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</si>
  <si>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</si>
  <si>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</si>
  <si>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</si>
  <si>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</si>
  <si>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</si>
  <si>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</si>
  <si>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</si>
  <si>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</si>
  <si>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</si>
  <si>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</si>
  <si>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</si>
  <si>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</si>
  <si>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</si>
  <si>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</si>
  <si>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</si>
  <si>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</si>
  <si>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</si>
  <si>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</si>
  <si>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</si>
  <si>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</si>
  <si>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</si>
  <si>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</si>
  <si>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</si>
  <si>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</si>
  <si>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</si>
  <si>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</si>
  <si>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</si>
  <si>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</si>
  <si>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</si>
  <si>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</si>
  <si>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</si>
  <si>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</si>
  <si>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</si>
  <si>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</si>
  <si>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</si>
  <si>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</si>
  <si>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</si>
  <si>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</si>
  <si>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</si>
  <si>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</si>
  <si>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</si>
  <si>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</si>
  <si>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</si>
  <si>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</si>
  <si>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</si>
  <si>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</si>
  <si>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</si>
  <si>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</si>
  <si>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</si>
  <si>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</si>
  <si>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</si>
  <si>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</si>
  <si>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</si>
  <si>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</si>
  <si>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</si>
  <si>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</si>
  <si>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</si>
  <si>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</si>
  <si>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</si>
  <si>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</si>
  <si>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</si>
  <si>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</si>
  <si>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</si>
  <si>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</si>
  <si>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</si>
  <si>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</si>
  <si>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</si>
  <si>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</si>
  <si>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</si>
  <si>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</si>
  <si>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</si>
  <si>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</si>
  <si>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</si>
  <si>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</si>
  <si>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</si>
  <si>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</si>
  <si>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</si>
  <si>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</si>
  <si>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</si>
  <si>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</si>
  <si>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</si>
  <si>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</si>
  <si>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</si>
  <si>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</si>
  <si>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</si>
  <si>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</si>
  <si>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</si>
  <si>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</si>
  <si>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</si>
  <si>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</si>
  <si>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</si>
  <si>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</si>
  <si>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</si>
  <si>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</si>
  <si>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</si>
  <si>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</si>
  <si>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</si>
  <si>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</si>
  <si>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</si>
  <si>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</si>
  <si>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</si>
  <si>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</si>
  <si>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</si>
  <si>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</si>
  <si>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</si>
  <si>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</si>
  <si>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</si>
  <si>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</si>
  <si>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</si>
  <si>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</si>
  <si>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</si>
  <si>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</si>
  <si>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</si>
  <si>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</si>
  <si>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</si>
  <si>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</si>
  <si>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</si>
  <si>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</si>
  <si>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</si>
  <si>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</si>
  <si>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</si>
  <si>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</si>
  <si>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</si>
  <si>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</si>
  <si>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</si>
  <si>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</si>
  <si>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</si>
  <si>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</si>
  <si>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</si>
  <si>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</si>
  <si>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</si>
  <si>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</si>
  <si>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</si>
  <si>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</si>
  <si>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</si>
  <si>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</si>
  <si>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</si>
  <si>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</si>
  <si>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</si>
  <si>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</si>
  <si>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</si>
  <si>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</si>
  <si>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</si>
  <si>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</si>
  <si>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</si>
  <si>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</si>
  <si>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</si>
  <si>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</si>
  <si>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</si>
  <si>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</si>
  <si>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</si>
  <si>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</si>
  <si>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</si>
  <si>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</si>
  <si>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</si>
  <si>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</si>
  <si>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</si>
  <si>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</si>
  <si>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</si>
  <si>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</si>
  <si>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</si>
  <si>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</si>
  <si>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</si>
  <si>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</si>
  <si>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</si>
  <si>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</si>
  <si>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</si>
  <si>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</si>
  <si>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</si>
  <si>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</si>
  <si>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</si>
  <si>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</si>
  <si>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</si>
  <si>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</si>
  <si>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</si>
  <si>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</si>
  <si>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</si>
  <si>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</si>
  <si>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</si>
  <si>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</si>
  <si>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</si>
  <si>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</si>
  <si>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</si>
  <si>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</si>
  <si>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</si>
  <si>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</si>
  <si>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</si>
  <si>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</si>
  <si>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</si>
  <si>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</si>
  <si>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</si>
  <si>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</si>
  <si>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</si>
  <si>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</si>
  <si>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</si>
  <si>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</si>
  <si>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</si>
  <si>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</si>
  <si>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</si>
  <si>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</si>
  <si>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</si>
  <si>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</si>
  <si>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</si>
  <si>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</si>
  <si>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</si>
  <si>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</si>
  <si>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</si>
  <si>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</si>
  <si>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</si>
  <si>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</si>
  <si>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</si>
  <si>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</si>
  <si>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</si>
  <si>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</si>
  <si>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</si>
  <si>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</si>
  <si>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</si>
  <si>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</si>
  <si>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</si>
  <si>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</si>
  <si>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</si>
  <si>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</si>
  <si>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</si>
  <si>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</si>
  <si>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</si>
  <si>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</si>
  <si>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</si>
  <si>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</si>
  <si>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</si>
  <si>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</si>
  <si>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</si>
  <si>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</si>
  <si>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</si>
  <si>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</si>
  <si>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</si>
  <si>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</si>
  <si>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</si>
  <si>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</si>
  <si>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</si>
  <si>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</si>
  <si>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</si>
  <si>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</si>
  <si>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</si>
  <si>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</si>
  <si>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</si>
  <si>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</si>
  <si>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</si>
  <si>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</si>
  <si>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</si>
  <si>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</si>
  <si>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</si>
  <si>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</si>
  <si>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</si>
  <si>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</si>
  <si>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</si>
  <si>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</si>
  <si>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</si>
  <si>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</si>
  <si>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</si>
  <si>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</si>
  <si>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</si>
  <si>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</si>
  <si>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</si>
  <si>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</si>
  <si>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</si>
  <si>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</si>
  <si>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</si>
  <si>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</si>
  <si>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</si>
  <si>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</si>
  <si>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</si>
  <si>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</si>
  <si>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</si>
  <si>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</si>
  <si>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</si>
  <si>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</si>
  <si>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</si>
  <si>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</si>
  <si>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</si>
  <si>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</si>
  <si>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</si>
  <si>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</si>
  <si>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</si>
  <si>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</si>
  <si>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</si>
  <si>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</si>
  <si>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</si>
  <si>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</si>
  <si>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</si>
  <si>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</si>
  <si>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</si>
  <si>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</si>
  <si>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</si>
  <si>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</si>
  <si>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</si>
  <si>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</si>
  <si>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</si>
  <si>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</si>
  <si>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</si>
  <si>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</si>
  <si>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</si>
  <si>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</si>
  <si>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</si>
  <si>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</si>
  <si>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</si>
  <si>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</si>
  <si>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</si>
  <si>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</si>
  <si>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</si>
  <si>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</si>
  <si>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</si>
  <si>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</si>
  <si>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</si>
  <si>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</si>
  <si>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</si>
  <si>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</si>
  <si>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</si>
  <si>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</si>
  <si>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</si>
  <si>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</si>
  <si>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</si>
  <si>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</si>
  <si>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</si>
  <si>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</si>
  <si>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</si>
  <si>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</si>
  <si>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</si>
  <si>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</si>
  <si>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</si>
  <si>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</si>
  <si>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</si>
  <si>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</si>
  <si>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</si>
  <si>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</si>
  <si>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</si>
  <si>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</si>
  <si>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</si>
  <si>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</si>
  <si>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</si>
  <si>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</si>
  <si>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</si>
  <si>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</si>
  <si>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</si>
  <si>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</si>
  <si>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</si>
  <si>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</si>
  <si>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</si>
  <si>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</si>
  <si>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</si>
  <si>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</si>
  <si>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</si>
  <si>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</si>
  <si>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</si>
  <si>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</si>
  <si>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</si>
  <si>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</si>
  <si>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</si>
  <si>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</si>
  <si>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</si>
  <si>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</si>
  <si>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</si>
  <si>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</si>
  <si>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</si>
  <si>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</si>
  <si>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</si>
  <si>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</si>
  <si>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</si>
  <si>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</si>
  <si>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</si>
  <si>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</si>
  <si>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</si>
  <si>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</si>
  <si>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</si>
  <si>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</si>
  <si>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</si>
  <si>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</si>
  <si>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</si>
  <si>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</si>
  <si>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</si>
  <si>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</si>
  <si>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</si>
  <si>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</si>
  <si>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</si>
  <si>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</si>
  <si>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</si>
  <si>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</si>
  <si>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</si>
  <si>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</si>
  <si>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</si>
  <si>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</si>
  <si>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</si>
  <si>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</si>
  <si>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</si>
  <si>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</si>
  <si>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</si>
  <si>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</si>
  <si>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</si>
  <si>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</si>
  <si>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</si>
  <si>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</si>
  <si>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</si>
  <si>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</si>
  <si>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</si>
  <si>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</si>
  <si>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</si>
  <si>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</si>
  <si>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</si>
  <si>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</si>
  <si>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</si>
  <si>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</si>
  <si>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</si>
  <si>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</si>
  <si>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</si>
  <si>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</si>
  <si>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</si>
  <si>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</si>
  <si>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</si>
  <si>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</si>
  <si>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</si>
  <si>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</si>
  <si>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</si>
  <si>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</si>
  <si>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</si>
  <si>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</si>
  <si>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</si>
  <si>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</si>
  <si>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</si>
  <si>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</si>
  <si>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</si>
  <si>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</si>
  <si>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</si>
  <si>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</si>
  <si>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</si>
  <si>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</si>
  <si>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</si>
  <si>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</si>
  <si>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</si>
  <si>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</si>
  <si>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</si>
  <si>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</si>
  <si>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</si>
  <si>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</si>
  <si>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</si>
  <si>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</si>
  <si>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</si>
  <si>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</si>
  <si>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</si>
  <si>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</si>
  <si>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</si>
  <si>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</si>
  <si>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</si>
  <si>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</si>
  <si>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</si>
  <si>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</si>
  <si>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</si>
  <si>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</si>
  <si>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</si>
  <si>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</si>
  <si>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</si>
  <si>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</si>
  <si>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</si>
  <si>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</si>
  <si>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</si>
  <si>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</si>
  <si>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</si>
  <si>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</si>
  <si>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</si>
  <si>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</si>
  <si>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</si>
  <si>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</si>
  <si>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</si>
  <si>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</si>
  <si>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</si>
  <si>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</si>
  <si>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</si>
  <si>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</si>
  <si>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</si>
  <si>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</si>
  <si>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</si>
  <si>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</si>
  <si>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</si>
  <si>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</si>
  <si>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</si>
  <si>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</si>
  <si>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</si>
  <si>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</si>
  <si>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</si>
  <si>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</si>
  <si>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</si>
  <si>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</si>
  <si>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</si>
  <si>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</si>
  <si>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</si>
  <si>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</si>
  <si>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</si>
  <si>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</si>
  <si>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</si>
  <si>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</si>
  <si>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</si>
  <si>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</si>
  <si>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</si>
  <si>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</si>
  <si>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</si>
  <si>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</si>
  <si>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</si>
  <si>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</si>
  <si>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</si>
  <si>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</si>
  <si>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</si>
  <si>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</si>
  <si>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</si>
  <si>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</si>
  <si>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</si>
  <si>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</si>
  <si>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</si>
  <si>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</si>
  <si>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</si>
  <si>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</si>
  <si>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</si>
  <si>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</si>
  <si>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</si>
  <si>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</si>
  <si>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</si>
  <si>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</si>
  <si>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</si>
  <si>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</si>
  <si>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</si>
  <si>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</si>
  <si>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</si>
  <si>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</si>
  <si>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</si>
  <si>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</si>
  <si>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</si>
  <si>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</si>
  <si>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</si>
  <si>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</si>
  <si>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</si>
  <si>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</si>
  <si>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</si>
  <si>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</si>
  <si>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</si>
  <si>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</si>
  <si>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</si>
  <si>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</si>
  <si>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</si>
  <si>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</si>
  <si>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</si>
  <si>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</si>
  <si>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</si>
  <si>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</si>
  <si>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</si>
  <si>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</si>
  <si>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</si>
  <si>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</si>
  <si>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</si>
  <si>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</si>
  <si>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</si>
  <si>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</si>
  <si>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</si>
  <si>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</si>
  <si>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</si>
  <si>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</si>
  <si>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</si>
  <si>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</si>
  <si>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</si>
  <si>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</si>
  <si>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</si>
  <si>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</si>
  <si>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</si>
  <si>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</si>
  <si>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</si>
  <si>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</si>
  <si>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</si>
  <si>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</si>
  <si>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</si>
  <si>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</si>
  <si>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</si>
  <si>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</si>
  <si>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</si>
  <si>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</si>
  <si>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</si>
  <si>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</si>
  <si>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</si>
  <si>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</si>
  <si>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</si>
  <si>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</si>
  <si>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</si>
  <si>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</si>
  <si>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</si>
  <si>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</si>
  <si>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</si>
  <si>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</si>
  <si>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</si>
  <si>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</si>
  <si>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</si>
  <si>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</si>
  <si>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</si>
  <si>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</si>
  <si>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</si>
  <si>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</si>
  <si>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</si>
  <si>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</si>
  <si>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</si>
  <si>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</si>
  <si>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</si>
  <si>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</si>
  <si>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</si>
  <si>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</si>
  <si>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</si>
  <si>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</si>
  <si>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</si>
  <si>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</si>
  <si>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</si>
  <si>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</si>
  <si>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</si>
  <si>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</si>
  <si>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</si>
  <si>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</si>
  <si>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</si>
  <si>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</si>
  <si>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</si>
  <si>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</si>
  <si>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</si>
  <si>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</si>
  <si>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</si>
  <si>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</si>
  <si>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</si>
  <si>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</si>
  <si>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</si>
  <si>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</si>
  <si>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</si>
  <si>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</si>
  <si>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</si>
  <si>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</si>
  <si>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</si>
  <si>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</si>
  <si>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</si>
  <si>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</si>
  <si>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</si>
  <si>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</si>
  <si>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</si>
  <si>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</si>
  <si>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</si>
  <si>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</si>
  <si>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</si>
  <si>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</si>
  <si>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</si>
  <si>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</si>
  <si>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</si>
  <si>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</si>
  <si>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</si>
  <si>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</si>
  <si>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</si>
  <si>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</si>
  <si>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</si>
  <si>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</si>
  <si>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</si>
  <si>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</si>
  <si>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</si>
  <si>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</si>
  <si>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</si>
  <si>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</si>
  <si>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</si>
  <si>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</si>
  <si>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</si>
  <si>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</si>
  <si>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</si>
  <si>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</si>
  <si>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</si>
  <si>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</si>
  <si>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</si>
  <si>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</si>
  <si>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</si>
  <si>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</si>
  <si>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</si>
  <si>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</si>
  <si>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</si>
  <si>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</si>
  <si>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</si>
  <si>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</si>
  <si>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</si>
  <si>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</si>
  <si>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</si>
  <si>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</si>
  <si>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</si>
  <si>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</si>
  <si>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</si>
  <si>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</si>
  <si>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</si>
  <si>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</si>
  <si>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</si>
  <si>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</si>
  <si>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</si>
  <si>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</si>
  <si>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</si>
  <si>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</si>
  <si>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</si>
  <si>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</si>
  <si>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</si>
  <si>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</si>
  <si>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</si>
  <si>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</si>
  <si>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</si>
  <si>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</si>
  <si>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</si>
  <si>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</si>
  <si>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</si>
  <si>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</si>
  <si>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</si>
  <si>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</si>
  <si>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</si>
  <si>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</si>
  <si>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</si>
  <si>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</si>
  <si>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</si>
  <si>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</si>
  <si>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</si>
  <si>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</si>
  <si>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</si>
  <si>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</si>
  <si>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</si>
  <si>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</si>
  <si>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</si>
  <si>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</si>
  <si>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</si>
  <si>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</si>
  <si>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</si>
  <si>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</si>
  <si>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</si>
  <si>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</si>
  <si>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</si>
  <si>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</si>
  <si>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</si>
  <si>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</si>
  <si>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</si>
  <si>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</si>
  <si>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</si>
  <si>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</si>
  <si>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</si>
  <si>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</si>
  <si>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</si>
  <si>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</si>
  <si>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</si>
  <si>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</si>
  <si>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</si>
  <si>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</si>
  <si>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</si>
  <si>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</si>
  <si>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</si>
  <si>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</si>
  <si>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</si>
  <si>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</si>
  <si>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</si>
  <si>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</si>
  <si>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</si>
  <si>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</si>
  <si>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</si>
  <si>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</si>
  <si>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</si>
  <si>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</si>
  <si>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</si>
  <si>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</si>
  <si>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</si>
  <si>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</si>
  <si>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</si>
  <si>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</si>
  <si>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</si>
  <si>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</si>
  <si>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</si>
  <si>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</si>
  <si>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</si>
  <si>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</si>
  <si>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</si>
  <si>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</si>
  <si>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</si>
  <si>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</si>
  <si>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</si>
  <si>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</si>
  <si>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</si>
  <si>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</si>
  <si>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</si>
  <si>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</si>
  <si>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</si>
  <si>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</si>
  <si>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</si>
  <si>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</si>
  <si>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</si>
  <si>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</si>
  <si>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</si>
  <si>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</si>
  <si>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</si>
  <si>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</si>
  <si>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</si>
  <si>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</si>
  <si>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</si>
  <si>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</si>
  <si>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</si>
  <si>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</si>
  <si>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</si>
  <si>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</si>
  <si>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</si>
  <si>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</si>
  <si>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</si>
  <si>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</si>
  <si>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</si>
  <si>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</si>
  <si>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</si>
  <si>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</si>
  <si>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</si>
  <si>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</si>
  <si>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</si>
  <si>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</si>
  <si>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</si>
  <si>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</si>
  <si>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</si>
  <si>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</si>
  <si>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</si>
  <si>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</si>
  <si>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</si>
  <si>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</si>
  <si>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</si>
  <si>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</si>
  <si>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</si>
  <si>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</si>
  <si>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</si>
  <si>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</si>
  <si>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</si>
  <si>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</si>
  <si>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</si>
  <si>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</si>
  <si>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</si>
  <si>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</si>
  <si>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</si>
  <si>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</si>
  <si>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</si>
  <si>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</si>
  <si>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</si>
  <si>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</si>
  <si>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</si>
  <si>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</si>
  <si>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</si>
  <si>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</si>
  <si>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</si>
  <si>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</si>
  <si>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</si>
  <si>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</si>
  <si>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</si>
  <si>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</si>
  <si>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</si>
  <si>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</si>
  <si>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</si>
  <si>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</si>
  <si>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</si>
  <si>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</si>
  <si>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</si>
  <si>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</si>
  <si>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</si>
  <si>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</si>
  <si>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</si>
  <si>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</si>
  <si>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</si>
  <si>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</si>
  <si>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</si>
  <si>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</si>
  <si>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</si>
  <si>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</si>
  <si>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</si>
  <si>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</si>
  <si>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</si>
  <si>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</si>
  <si>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</si>
  <si>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</si>
  <si>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</si>
  <si>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</si>
  <si>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</si>
  <si>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</si>
  <si>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</si>
  <si>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</si>
  <si>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</si>
  <si>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</si>
  <si>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</si>
  <si>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</si>
  <si>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</si>
  <si>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</si>
  <si>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</si>
  <si>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</si>
  <si>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</si>
  <si>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</si>
  <si>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</si>
  <si>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</si>
  <si>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</si>
  <si>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</si>
  <si>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</si>
  <si>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</si>
  <si>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</si>
  <si>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</si>
  <si>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</si>
  <si>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</si>
  <si>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</si>
  <si>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</si>
  <si>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</si>
  <si>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</si>
  <si>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</si>
  <si>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</si>
  <si>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</si>
  <si>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</si>
  <si>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</si>
  <si>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</si>
  <si>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</si>
  <si>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</si>
  <si>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</si>
  <si>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</si>
  <si>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</si>
  <si>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</si>
  <si>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</si>
  <si>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</si>
  <si>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</si>
  <si>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</si>
  <si>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</si>
  <si>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</si>
  <si>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</si>
  <si>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</si>
  <si>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</si>
  <si>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</si>
  <si>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</si>
  <si>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</si>
  <si>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</si>
  <si>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</si>
  <si>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</si>
  <si>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</si>
  <si>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</si>
  <si>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</si>
  <si>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</si>
  <si>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</si>
  <si>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</si>
  <si>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</si>
  <si>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</si>
  <si>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</si>
  <si>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</si>
  <si>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</si>
  <si>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</si>
  <si>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</si>
  <si>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</si>
  <si>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</si>
  <si>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</si>
  <si>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</si>
  <si>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</si>
  <si>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</si>
  <si>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</si>
  <si>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</si>
  <si>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</si>
  <si>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</si>
  <si>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</si>
  <si>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</si>
  <si>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</si>
  <si>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</si>
  <si>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</si>
  <si>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</si>
  <si>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</si>
  <si>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</si>
  <si>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</si>
  <si>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</si>
  <si>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</si>
  <si>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</si>
  <si>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</si>
  <si>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</si>
  <si>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</si>
  <si>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</si>
  <si>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</si>
  <si>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</si>
  <si>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</si>
  <si>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</si>
  <si>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</si>
  <si>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</si>
  <si>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</si>
  <si>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</si>
  <si>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</si>
  <si>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</si>
  <si>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</si>
  <si>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</si>
  <si>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</si>
  <si>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</si>
  <si>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</si>
  <si>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</si>
  <si>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</si>
  <si>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</si>
  <si>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</si>
  <si>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</si>
  <si>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</si>
  <si>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</si>
  <si>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</si>
  <si>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</si>
  <si>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</si>
  <si>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</si>
  <si>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</si>
  <si>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</si>
  <si>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</si>
  <si>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</si>
  <si>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</si>
  <si>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</si>
  <si>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</si>
  <si>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</si>
  <si>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</si>
  <si>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</si>
  <si>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</si>
  <si>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</si>
  <si>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</si>
  <si>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</si>
  <si>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</si>
  <si>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</si>
  <si>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</si>
  <si>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</si>
  <si>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</si>
  <si>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</si>
  <si>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</si>
  <si>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</si>
  <si>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</si>
  <si>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</si>
  <si>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</si>
  <si>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</si>
  <si>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</si>
  <si>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</si>
  <si>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</si>
  <si>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</si>
  <si>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</si>
  <si>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</si>
  <si>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</si>
  <si>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</si>
  <si>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</si>
  <si>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</si>
  <si>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</si>
  <si>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</si>
  <si>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</si>
  <si>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</si>
  <si>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</si>
  <si>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</si>
  <si>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</si>
  <si>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</si>
  <si>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</si>
  <si>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</si>
  <si>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</si>
  <si>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</si>
  <si>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</si>
  <si>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</si>
  <si>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</si>
  <si>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</si>
  <si>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</si>
  <si>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</si>
  <si>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</si>
  <si>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</si>
  <si>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</si>
  <si>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</si>
  <si>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</si>
  <si>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</si>
  <si>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</si>
  <si>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</si>
  <si>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</si>
  <si>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</si>
  <si>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</si>
  <si>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</si>
  <si>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</si>
  <si>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</si>
  <si>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</si>
  <si>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</si>
  <si>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</si>
  <si>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</si>
  <si>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</si>
  <si>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</si>
  <si>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</si>
  <si>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</si>
  <si>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</si>
  <si>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</si>
  <si>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</si>
  <si>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</si>
  <si>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</si>
  <si>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</si>
  <si>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</si>
  <si>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</si>
  <si>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</si>
  <si>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</si>
  <si>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</si>
  <si>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</si>
  <si>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</si>
  <si>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</si>
  <si>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</si>
  <si>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</si>
  <si>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</si>
  <si>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</si>
  <si>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</si>
  <si>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</si>
  <si>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</si>
  <si>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</si>
  <si>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</si>
  <si>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</si>
  <si>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</si>
  <si>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</si>
  <si>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</si>
  <si>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</si>
  <si>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</si>
  <si>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</si>
  <si>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</si>
  <si>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</si>
  <si>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</si>
  <si>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</si>
  <si>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</si>
  <si>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</si>
  <si>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</si>
  <si>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</si>
  <si>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</si>
  <si>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</si>
  <si>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</si>
  <si>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</si>
  <si>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</si>
  <si>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</si>
  <si>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</si>
  <si>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</si>
  <si>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</si>
  <si>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</si>
  <si>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</si>
  <si>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</si>
  <si>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</si>
  <si>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</si>
  <si>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</si>
  <si>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</si>
  <si>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</si>
  <si>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</si>
  <si>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</si>
  <si>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</si>
  <si>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</si>
  <si>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</si>
  <si>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</si>
  <si>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</si>
  <si>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</si>
  <si>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</si>
  <si>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</si>
  <si>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</si>
  <si>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</si>
  <si>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</si>
  <si>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</si>
  <si>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</si>
  <si>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</si>
  <si>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</si>
  <si>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</si>
  <si>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</si>
  <si>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</si>
  <si>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</si>
  <si>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</si>
  <si>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</si>
  <si>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</si>
  <si>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</si>
  <si>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</si>
  <si>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</si>
  <si>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</si>
  <si>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</si>
  <si>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</si>
  <si>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</si>
  <si>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</si>
  <si>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</si>
  <si>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</si>
  <si>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</si>
  <si>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</si>
  <si>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</si>
  <si>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</si>
  <si>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</si>
  <si>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</si>
  <si>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</si>
  <si>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</si>
  <si>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</si>
  <si>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</si>
  <si>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</si>
  <si>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</si>
  <si>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</si>
  <si>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</si>
  <si>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</si>
  <si>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</si>
  <si>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</si>
  <si>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</si>
  <si>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</si>
  <si>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</si>
  <si>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</si>
  <si>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</si>
  <si>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</si>
  <si>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</si>
  <si>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</si>
  <si>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</si>
  <si>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</si>
  <si>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</si>
  <si>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</si>
  <si>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</si>
  <si>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</si>
  <si>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</si>
  <si>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</si>
  <si>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</si>
  <si>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</si>
  <si>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</si>
  <si>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</si>
  <si>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</si>
  <si>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</si>
  <si>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</si>
  <si>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</si>
  <si>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</si>
  <si>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</si>
  <si>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</si>
  <si>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</si>
  <si>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</si>
  <si>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</si>
  <si>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</si>
  <si>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</si>
  <si>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</si>
  <si>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</si>
  <si>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</si>
  <si>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</si>
  <si>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</si>
  <si>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</si>
  <si>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</si>
  <si>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</si>
  <si>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</si>
  <si>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</si>
  <si>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</si>
  <si>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</si>
  <si>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</si>
  <si>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</si>
  <si>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</si>
  <si>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</si>
  <si>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</si>
  <si>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</si>
  <si>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</si>
  <si>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</si>
  <si>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</si>
  <si>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</si>
  <si>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</si>
  <si>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</si>
  <si>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</si>
  <si>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</si>
  <si>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</si>
  <si>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</si>
  <si>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</si>
  <si>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</si>
  <si>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</si>
  <si>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</si>
  <si>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</si>
  <si>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</si>
  <si>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</si>
  <si>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</si>
  <si>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</si>
  <si>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</si>
  <si>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</si>
  <si>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</si>
  <si>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</si>
  <si>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</si>
  <si>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</si>
  <si>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</si>
  <si>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</si>
  <si>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</si>
  <si>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</si>
  <si>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</si>
  <si>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</si>
  <si>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</si>
  <si>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</si>
  <si>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</si>
  <si>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</si>
  <si>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</si>
  <si>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</si>
  <si>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</si>
  <si>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</si>
  <si>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</si>
  <si>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</si>
  <si>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</si>
  <si>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</si>
  <si>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</si>
  <si>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</si>
  <si>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</si>
  <si>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</si>
  <si>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</si>
  <si>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</si>
  <si>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</si>
  <si>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</si>
  <si>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</si>
  <si>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</si>
  <si>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</si>
  <si>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</si>
  <si>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</si>
  <si>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</si>
  <si>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</si>
  <si>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</si>
  <si>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</si>
  <si>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</si>
  <si>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</si>
  <si>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</si>
  <si>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</si>
  <si>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</si>
  <si>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</si>
  <si>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</si>
  <si>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</si>
  <si>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</si>
  <si>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</si>
  <si>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</si>
  <si>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</si>
  <si>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</si>
  <si>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</si>
  <si>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</si>
  <si>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</si>
  <si>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</si>
  <si>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</si>
  <si>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</si>
  <si>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</si>
  <si>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</si>
  <si>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</si>
  <si>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</si>
  <si>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</si>
  <si>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</si>
  <si>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</si>
  <si>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</si>
  <si>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</si>
  <si>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</si>
  <si>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</si>
  <si>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</si>
  <si>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</si>
  <si>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</si>
  <si>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</si>
  <si>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</si>
  <si>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</si>
  <si>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</si>
  <si>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</si>
  <si>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</si>
  <si>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</si>
  <si>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</si>
  <si>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</si>
  <si>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</si>
  <si>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</si>
  <si>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</si>
  <si>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</si>
  <si>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</si>
  <si>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</si>
  <si>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</si>
  <si>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</si>
  <si>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</si>
  <si>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</si>
  <si>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</si>
  <si>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</si>
  <si>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</si>
  <si>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</si>
  <si>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</si>
  <si>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</si>
  <si>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</si>
  <si>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</si>
  <si>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</si>
  <si>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</si>
  <si>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</si>
  <si>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</si>
  <si>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</si>
  <si>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</si>
  <si>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</si>
  <si>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</si>
  <si>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</si>
  <si>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</si>
  <si>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</si>
  <si>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</si>
  <si>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</si>
  <si>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</si>
  <si>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</si>
  <si>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</si>
  <si>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</si>
  <si>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</si>
  <si>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</si>
  <si>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</si>
  <si>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</si>
  <si>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</si>
  <si>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</si>
  <si>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</si>
  <si>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</si>
  <si>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</si>
  <si>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</si>
  <si>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</si>
  <si>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</si>
  <si>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</si>
  <si>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</si>
  <si>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</si>
  <si>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</si>
  <si>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</si>
  <si>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</si>
  <si>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</si>
  <si>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</si>
  <si>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</si>
  <si>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</si>
  <si>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</si>
  <si>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</si>
  <si>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</si>
  <si>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</si>
  <si>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</si>
  <si>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</si>
  <si>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</si>
  <si>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</si>
  <si>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</si>
  <si>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</si>
  <si>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</si>
  <si>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</si>
  <si>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</si>
  <si>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</si>
  <si>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</si>
  <si>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</si>
  <si>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</si>
  <si>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</si>
  <si>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</si>
  <si>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</si>
  <si>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</si>
  <si>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</si>
  <si>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</si>
  <si>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</si>
  <si>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</si>
  <si>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</si>
  <si>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</si>
  <si>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</si>
  <si>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</si>
  <si>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</si>
  <si>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</si>
  <si>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</si>
  <si>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</si>
  <si>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</si>
  <si>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</si>
  <si>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</si>
  <si>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</si>
  <si>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</si>
  <si>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</si>
  <si>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</si>
  <si>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</si>
  <si>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</si>
  <si>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</si>
  <si>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</si>
  <si>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</si>
  <si>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</si>
  <si>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</si>
  <si>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</si>
  <si>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</si>
  <si>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</si>
  <si>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</si>
  <si>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</si>
  <si>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</si>
  <si>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</si>
  <si>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</si>
  <si>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</si>
  <si>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</si>
  <si>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</si>
  <si>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</si>
  <si>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</si>
  <si>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</si>
  <si>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</si>
  <si>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</si>
  <si>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</si>
  <si>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</si>
  <si>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</si>
  <si>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</si>
  <si>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</si>
  <si>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</si>
  <si>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</si>
  <si>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</si>
  <si>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</si>
  <si>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</si>
  <si>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</si>
  <si>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</si>
  <si>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</si>
  <si>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</si>
  <si>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</si>
  <si>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</si>
  <si>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</si>
  <si>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</si>
  <si>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</si>
  <si>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</si>
  <si>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</si>
  <si>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</si>
  <si>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</si>
  <si>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</si>
  <si>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</si>
  <si>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</si>
  <si>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</si>
  <si>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</si>
  <si>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</si>
  <si>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</si>
  <si>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</si>
  <si>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</si>
  <si>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</si>
  <si>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</si>
  <si>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</si>
  <si>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</si>
  <si>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</si>
  <si>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</si>
  <si>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</si>
  <si>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</si>
  <si>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</si>
  <si>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</si>
  <si>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</si>
  <si>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</si>
  <si>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</si>
  <si>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</si>
  <si>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</si>
  <si>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</si>
  <si>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</si>
  <si>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</si>
  <si>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</si>
  <si>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</si>
  <si>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</si>
  <si>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</si>
  <si>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</si>
  <si>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</si>
  <si>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</si>
  <si>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</si>
  <si>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</si>
  <si>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</si>
  <si>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</si>
  <si>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</si>
  <si>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</si>
  <si>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</si>
  <si>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</si>
  <si>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</si>
  <si>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</si>
  <si>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</si>
  <si>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</si>
  <si>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</si>
  <si>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</si>
  <si>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</si>
  <si>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</si>
  <si>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</si>
  <si>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</si>
  <si>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</si>
  <si>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</si>
  <si>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</si>
  <si>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</si>
  <si>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</si>
  <si>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</si>
  <si>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</si>
  <si>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</si>
  <si>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</si>
  <si>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</si>
  <si>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</si>
  <si>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</si>
  <si>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</si>
  <si>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</si>
  <si>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</si>
  <si>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</si>
  <si>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</si>
  <si>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</si>
  <si>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</si>
  <si>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</si>
  <si>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</si>
  <si>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</si>
  <si>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</si>
  <si>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</si>
  <si>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</si>
  <si>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</si>
  <si>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</si>
  <si>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</si>
  <si>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</si>
  <si>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</si>
  <si>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</si>
  <si>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</si>
  <si>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</si>
  <si>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</si>
  <si>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</si>
  <si>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</si>
  <si>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</si>
  <si>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</si>
  <si>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</si>
  <si>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</si>
  <si>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</si>
  <si>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</si>
  <si>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</si>
  <si>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</si>
  <si>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</si>
  <si>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</si>
  <si>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</si>
  <si>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</si>
  <si>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</si>
  <si>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</si>
  <si>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</si>
  <si>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</si>
  <si>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</si>
  <si>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</si>
  <si>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</si>
  <si>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</si>
  <si>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</si>
  <si>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</si>
  <si>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</si>
  <si>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</si>
  <si>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</si>
  <si>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</si>
  <si>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</si>
  <si>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</si>
  <si>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</si>
  <si>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</si>
  <si>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</si>
  <si>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</si>
  <si>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</si>
  <si>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</si>
  <si>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</si>
  <si>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</si>
  <si>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</si>
  <si>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</si>
  <si>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</si>
  <si>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</si>
  <si>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</si>
  <si>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</si>
  <si>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</si>
  <si>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</si>
  <si>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</si>
  <si>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</si>
  <si>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</si>
  <si>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</si>
  <si>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</si>
  <si>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</si>
  <si>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</si>
  <si>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</si>
  <si>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</si>
  <si>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</si>
  <si>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</si>
  <si>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</si>
  <si>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</si>
  <si>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</si>
  <si>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</si>
  <si>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</si>
  <si>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</si>
  <si>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</si>
  <si>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</si>
  <si>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</si>
  <si>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</si>
  <si>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</si>
  <si>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</si>
  <si>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</si>
  <si>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</si>
  <si>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</si>
  <si>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</si>
  <si>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</si>
  <si>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</si>
  <si>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</si>
  <si>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</si>
  <si>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</si>
  <si>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</si>
  <si>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</si>
  <si>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</si>
  <si>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</si>
  <si>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</si>
  <si>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</si>
  <si>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</si>
  <si>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</si>
  <si>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</si>
  <si>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</si>
  <si>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</si>
  <si>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</si>
  <si>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</si>
  <si>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</si>
  <si>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</si>
  <si>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</si>
  <si>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</si>
  <si>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</si>
  <si>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</si>
  <si>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</si>
  <si>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</si>
  <si>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</si>
  <si>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</si>
  <si>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</si>
  <si>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</si>
  <si>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</si>
  <si>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</si>
  <si>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</si>
  <si>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</si>
  <si>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</si>
  <si>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</si>
  <si>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</si>
  <si>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</si>
  <si>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</si>
  <si>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</si>
  <si>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</si>
  <si>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</si>
  <si>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</si>
  <si>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</si>
  <si>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</si>
  <si>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</si>
  <si>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</si>
  <si>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</si>
  <si>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</si>
  <si>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</si>
  <si>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</si>
  <si>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</si>
  <si>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</si>
  <si>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</si>
  <si>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</si>
  <si>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</si>
  <si>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</si>
  <si>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</si>
  <si>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</si>
  <si>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</si>
  <si>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</si>
  <si>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</si>
  <si>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</si>
  <si>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</si>
  <si>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</si>
  <si>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</si>
  <si>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</si>
  <si>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</si>
  <si>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</si>
  <si>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</si>
  <si>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</si>
  <si>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</si>
  <si>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</si>
  <si>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</si>
  <si>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</si>
  <si>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</si>
  <si>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</si>
  <si>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</si>
  <si>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</si>
  <si>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</si>
  <si>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</si>
  <si>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</si>
  <si>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</si>
  <si>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</si>
  <si>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</si>
  <si>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</si>
  <si>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</si>
  <si>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</si>
  <si>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</si>
  <si>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</si>
  <si>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</si>
  <si>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</si>
  <si>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</si>
  <si>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</si>
  <si>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</si>
  <si>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</si>
  <si>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</si>
  <si>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</si>
  <si>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</si>
  <si>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</si>
  <si>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</si>
  <si>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</si>
  <si>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</si>
  <si>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</si>
  <si>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</si>
  <si>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</si>
  <si>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</si>
  <si>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</si>
  <si>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</si>
  <si>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</si>
  <si>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</si>
  <si>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</si>
  <si>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</si>
  <si>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</si>
  <si>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</si>
  <si>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</si>
  <si>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</si>
  <si>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</si>
  <si>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</si>
  <si>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</si>
  <si>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</si>
  <si>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</si>
  <si>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</si>
  <si>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</si>
  <si>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</si>
  <si>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</si>
  <si>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</si>
  <si>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</si>
  <si>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</si>
  <si>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</si>
  <si>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</si>
  <si>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</si>
  <si>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</si>
  <si>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</si>
  <si>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</si>
  <si>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</si>
  <si>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</si>
  <si>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</si>
  <si>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</si>
  <si>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</si>
  <si>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</si>
  <si>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</si>
  <si>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</si>
  <si>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</si>
  <si>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</si>
  <si>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</si>
  <si>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</si>
  <si>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</si>
  <si>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</si>
  <si>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</si>
  <si>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</si>
  <si>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</si>
  <si>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</si>
  <si>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</si>
  <si>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</si>
  <si>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</si>
  <si>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</si>
  <si>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</si>
  <si>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</si>
  <si>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</si>
  <si>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</si>
  <si>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</si>
  <si>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</si>
  <si>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</si>
  <si>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</si>
  <si>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</si>
  <si>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</si>
  <si>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</si>
  <si>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</si>
  <si>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</si>
  <si>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</si>
  <si>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</si>
  <si>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</si>
  <si>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</si>
  <si>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</si>
  <si>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</si>
  <si>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</si>
  <si>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</si>
  <si>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</si>
  <si>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</si>
  <si>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</si>
  <si>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</si>
  <si>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</si>
  <si>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</si>
  <si>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</si>
  <si>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</si>
  <si>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</si>
  <si>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</si>
  <si>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</si>
  <si>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</si>
  <si>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</si>
  <si>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</si>
  <si>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</si>
  <si>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</si>
  <si>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</si>
  <si>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</si>
  <si>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</si>
  <si>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</si>
  <si>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</si>
  <si>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</si>
  <si>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</si>
  <si>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</si>
  <si>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</si>
  <si>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</si>
  <si>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</si>
  <si>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</si>
  <si>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</si>
  <si>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</si>
  <si>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</si>
  <si>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</si>
  <si>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</si>
  <si>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</si>
  <si>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</si>
  <si>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</si>
  <si>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</si>
  <si>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</si>
  <si>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</si>
  <si>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</si>
  <si>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</si>
  <si>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</si>
  <si>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</si>
  <si>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</si>
  <si>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</si>
  <si>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</si>
  <si>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</si>
  <si>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</si>
  <si>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</si>
  <si>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</si>
  <si>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</si>
  <si>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</si>
  <si>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</si>
  <si>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</si>
  <si>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</si>
  <si>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</si>
  <si>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</si>
  <si>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</si>
  <si>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</si>
  <si>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</si>
  <si>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</si>
  <si>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</si>
  <si>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</si>
  <si>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</si>
  <si>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</si>
  <si>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</si>
  <si>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</si>
  <si>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</si>
  <si>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</si>
  <si>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</si>
  <si>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</si>
  <si>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</si>
  <si>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</si>
  <si>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</si>
  <si>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</si>
  <si>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</si>
  <si>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</si>
  <si>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</si>
  <si>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</si>
  <si>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</si>
  <si>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</si>
  <si>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</si>
  <si>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</si>
  <si>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</si>
  <si>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</si>
  <si>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</si>
  <si>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</si>
  <si>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</si>
  <si>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</si>
  <si>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</si>
  <si>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</si>
  <si>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</si>
  <si>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</si>
  <si>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</si>
  <si>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</si>
  <si>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</si>
  <si>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</si>
  <si>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</si>
  <si>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</si>
  <si>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</si>
  <si>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</si>
  <si>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</si>
  <si>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</si>
  <si>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</si>
  <si>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</si>
  <si>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</si>
  <si>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</si>
  <si>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</si>
  <si>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</si>
  <si>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</si>
  <si>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</si>
  <si>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</si>
  <si>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</si>
  <si>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</si>
  <si>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</si>
  <si>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</si>
  <si>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</si>
  <si>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</si>
  <si>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</si>
  <si>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</si>
  <si>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</si>
  <si>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</si>
  <si>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</si>
  <si>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</si>
  <si>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</si>
  <si>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</si>
  <si>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</si>
  <si>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</si>
  <si>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</si>
  <si>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</si>
  <si>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</si>
  <si>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</si>
  <si>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</si>
  <si>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</si>
  <si>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</si>
  <si>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</si>
  <si>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</si>
  <si>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</si>
  <si>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</si>
  <si>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</si>
  <si>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</si>
  <si>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</si>
  <si>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</si>
  <si>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</si>
  <si>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</si>
  <si>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</si>
  <si>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</si>
  <si>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</si>
  <si>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</si>
  <si>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</si>
  <si>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</si>
  <si>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</si>
  <si>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</si>
  <si>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</si>
  <si>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</si>
  <si>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</si>
  <si>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</si>
  <si>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</si>
  <si>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</si>
  <si>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</si>
  <si>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</si>
  <si>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</si>
  <si>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</si>
  <si>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</si>
  <si>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</si>
  <si>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</si>
  <si>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</si>
  <si>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</si>
  <si>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</si>
  <si>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</si>
  <si>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</si>
  <si>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</si>
  <si>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</si>
  <si>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</si>
  <si>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</si>
  <si>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</si>
  <si>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</si>
  <si>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</si>
  <si>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</si>
  <si>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</si>
  <si>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</si>
  <si>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</si>
  <si>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</si>
  <si>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</si>
  <si>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</si>
  <si>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</si>
  <si>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</si>
  <si>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</si>
  <si>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</si>
  <si>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</si>
  <si>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</si>
  <si>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</si>
  <si>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</si>
  <si>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</si>
  <si>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</si>
  <si>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</si>
  <si>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</si>
  <si>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</si>
  <si>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</si>
  <si>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</si>
  <si>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</si>
  <si>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</si>
  <si>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</si>
  <si>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</si>
  <si>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</si>
  <si>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</si>
  <si>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</si>
  <si>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</si>
  <si>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</si>
  <si>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</si>
  <si>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</si>
  <si>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</si>
  <si>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</si>
  <si>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</si>
  <si>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</si>
  <si>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</si>
  <si>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</si>
  <si>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</si>
  <si>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</si>
  <si>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</si>
  <si>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</si>
  <si>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</si>
  <si>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</si>
  <si>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</si>
  <si>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</si>
  <si>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</si>
  <si>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</si>
  <si>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</si>
  <si>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</si>
  <si>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</si>
  <si>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</si>
  <si>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</si>
  <si>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</si>
  <si>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</si>
  <si>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</si>
  <si>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</si>
  <si>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</si>
  <si>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</si>
  <si>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</si>
  <si>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</si>
  <si>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</si>
  <si>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</si>
  <si>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</si>
  <si>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</si>
  <si>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</si>
  <si>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</si>
  <si>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</si>
  <si>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</si>
  <si>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</si>
  <si>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</si>
  <si>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</si>
  <si>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</si>
  <si>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</si>
  <si>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</si>
  <si>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</si>
  <si>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</si>
  <si>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</si>
  <si>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</si>
  <si>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</si>
  <si>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</si>
  <si>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</si>
  <si>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</si>
  <si>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</si>
  <si>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</si>
  <si>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</si>
  <si>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</si>
  <si>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</si>
  <si>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</si>
  <si>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</si>
  <si>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</si>
  <si>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</si>
  <si>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</si>
  <si>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</si>
  <si>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</si>
  <si>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</si>
  <si>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</si>
  <si>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</si>
  <si>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</si>
  <si>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</si>
  <si>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</si>
  <si>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</si>
  <si>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</si>
  <si>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</si>
  <si>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</si>
  <si>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</si>
  <si>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</si>
  <si>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</si>
  <si>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</si>
  <si>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</si>
  <si>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</si>
  <si>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</si>
  <si>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</si>
  <si>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</si>
  <si>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</si>
  <si>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</si>
  <si>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</si>
  <si>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</si>
  <si>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</si>
  <si>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</si>
  <si>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</si>
  <si>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</si>
  <si>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</si>
  <si>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</si>
  <si>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</si>
  <si>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</si>
  <si>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</si>
  <si>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</si>
  <si>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</si>
  <si>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</si>
  <si>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</si>
  <si>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</si>
  <si>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</si>
  <si>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</si>
  <si>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</si>
  <si>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</si>
  <si>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</si>
  <si>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</si>
  <si>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</si>
  <si>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</si>
  <si>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</si>
  <si>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</si>
  <si>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</si>
  <si>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</si>
  <si>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</si>
  <si>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</si>
  <si>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</si>
  <si>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</si>
  <si>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</si>
  <si>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</si>
  <si>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</si>
  <si>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</si>
  <si>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</si>
  <si>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</si>
  <si>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</si>
  <si>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</si>
  <si>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</si>
  <si>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</si>
  <si>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</si>
  <si>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</si>
  <si>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</si>
  <si>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</si>
  <si>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</si>
  <si>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</si>
  <si>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</si>
  <si>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</si>
  <si>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</si>
  <si>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</si>
  <si>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</si>
  <si>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</si>
  <si>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</si>
  <si>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</si>
  <si>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</si>
  <si>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</si>
  <si>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</si>
  <si>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</si>
  <si>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</si>
  <si>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</si>
  <si>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</si>
  <si>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</si>
  <si>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</si>
  <si>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</si>
  <si>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</si>
  <si>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</si>
  <si>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</si>
  <si>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</si>
  <si>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</si>
  <si>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</si>
  <si>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</si>
  <si>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</si>
  <si>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</si>
  <si>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</si>
  <si>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</si>
  <si>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</si>
  <si>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</si>
  <si>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</si>
  <si>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</si>
  <si>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</si>
  <si>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</si>
  <si>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</si>
  <si>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</si>
  <si>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</si>
  <si>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</si>
  <si>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</si>
  <si>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</si>
  <si>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</si>
  <si>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</si>
  <si>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</si>
  <si>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</si>
  <si>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</si>
  <si>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</si>
  <si>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</si>
  <si>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</si>
  <si>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</si>
  <si>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</si>
  <si>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</si>
  <si>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</si>
  <si>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</si>
  <si>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</si>
  <si>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</si>
  <si>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</si>
  <si>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</si>
  <si>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</si>
  <si>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</si>
  <si>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</si>
  <si>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</si>
  <si>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</si>
  <si>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</si>
  <si>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</si>
  <si>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</si>
  <si>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</si>
  <si>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</si>
  <si>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</si>
  <si>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</si>
  <si>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</si>
  <si>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</si>
  <si>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</si>
  <si>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</si>
  <si>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</si>
  <si>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</si>
  <si>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</si>
  <si>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</si>
  <si>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</si>
  <si>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</si>
  <si>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</si>
  <si>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</si>
  <si>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</si>
  <si>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</si>
  <si>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</si>
  <si>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</si>
  <si>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</si>
  <si>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</si>
  <si>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</si>
  <si>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</si>
  <si>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</si>
  <si>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</si>
  <si>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</si>
  <si>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</si>
  <si>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</si>
  <si>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</si>
  <si>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</si>
  <si>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</si>
  <si>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</si>
  <si>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</si>
  <si>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</si>
  <si>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</si>
  <si>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</si>
  <si>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</si>
  <si>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</si>
  <si>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</si>
  <si>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</si>
  <si>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</si>
  <si>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</si>
  <si>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</si>
  <si>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</si>
  <si>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</si>
  <si>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</si>
  <si>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</si>
  <si>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</si>
  <si>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</si>
  <si>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</si>
  <si>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</si>
  <si>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</si>
  <si>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</si>
  <si>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</si>
  <si>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</si>
  <si>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</si>
  <si>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</si>
  <si>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</si>
  <si>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</si>
  <si>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</si>
  <si>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</si>
  <si>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</si>
  <si>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</si>
  <si>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</si>
  <si>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</si>
  <si>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</si>
  <si>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</si>
  <si>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</si>
  <si>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</si>
  <si>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</si>
  <si>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</si>
  <si>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</si>
  <si>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</si>
  <si>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</si>
  <si>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</si>
  <si>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</si>
  <si>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</si>
  <si>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</si>
  <si>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</si>
  <si>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</si>
  <si>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</si>
  <si>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</si>
  <si>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</si>
  <si>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</si>
  <si>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</si>
  <si>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</si>
  <si>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</si>
  <si>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</si>
  <si>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</si>
  <si>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</si>
  <si>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</si>
  <si>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</si>
  <si>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</si>
  <si>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</si>
  <si>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</si>
  <si>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</si>
  <si>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</si>
  <si>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</si>
  <si>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</si>
  <si>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</si>
  <si>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</si>
  <si>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</si>
  <si>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</si>
  <si>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</si>
  <si>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</si>
  <si>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</si>
  <si>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</si>
  <si>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</si>
  <si>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</si>
  <si>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</si>
  <si>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</si>
  <si>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</si>
  <si>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</si>
  <si>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</si>
  <si>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</si>
  <si>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</si>
  <si>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</si>
  <si>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</si>
  <si>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</si>
  <si>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</si>
  <si>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</si>
  <si>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</si>
  <si>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</si>
  <si>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</si>
  <si>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</si>
  <si>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</si>
  <si>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</si>
  <si>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</si>
  <si>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</si>
  <si>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</si>
  <si>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</si>
  <si>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</si>
  <si>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</si>
  <si>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</si>
  <si>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</si>
  <si>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</si>
  <si>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</si>
  <si>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</si>
  <si>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</si>
  <si>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</si>
  <si>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</si>
  <si>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</si>
  <si>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</si>
  <si>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</si>
  <si>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</si>
  <si>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</si>
  <si>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</si>
  <si>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</si>
  <si>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</si>
  <si>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</si>
  <si>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</si>
  <si>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</si>
  <si>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</si>
  <si>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</si>
  <si>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</si>
  <si>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</si>
  <si>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</si>
  <si>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</si>
  <si>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</si>
  <si>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</si>
  <si>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</si>
  <si>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</si>
  <si>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</si>
  <si>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</si>
  <si>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</si>
  <si>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</si>
  <si>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</si>
  <si>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</si>
  <si>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</si>
  <si>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</si>
  <si>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</si>
  <si>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</si>
  <si>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</si>
  <si>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</si>
  <si>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</si>
  <si>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</si>
  <si>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</si>
  <si>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</si>
  <si>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</si>
  <si>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</si>
  <si>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</si>
  <si>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</si>
  <si>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</si>
  <si>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</si>
  <si>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</si>
  <si>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</si>
  <si>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</si>
  <si>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</si>
  <si>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</si>
  <si>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</si>
  <si>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</si>
  <si>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</si>
  <si>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</si>
  <si>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</si>
  <si>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</si>
  <si>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</si>
  <si>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</si>
  <si>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</si>
  <si>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</si>
  <si>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</si>
  <si>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</si>
  <si>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</si>
  <si>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</si>
  <si>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</si>
  <si>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</si>
  <si>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</si>
  <si>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</si>
  <si>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</si>
  <si>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</si>
  <si>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</si>
  <si>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</si>
  <si>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</si>
  <si>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</si>
  <si>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</si>
  <si>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</si>
  <si>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</si>
  <si>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</si>
  <si>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</si>
  <si>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</si>
  <si>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</si>
  <si>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</si>
  <si>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</si>
  <si>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</si>
  <si>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</si>
  <si>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</si>
  <si>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</si>
  <si>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</si>
  <si>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</si>
  <si>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</si>
  <si>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</si>
  <si>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</si>
  <si>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</si>
  <si>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</si>
  <si>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</si>
  <si>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</si>
  <si>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</si>
  <si>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</si>
  <si>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</si>
  <si>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</si>
  <si>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</si>
  <si>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</si>
  <si>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</si>
  <si>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</si>
  <si>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</si>
  <si>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</si>
  <si>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</si>
  <si>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</si>
  <si>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</si>
  <si>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</si>
  <si>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</si>
  <si>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</si>
  <si>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</si>
  <si>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</si>
  <si>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</si>
  <si>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</si>
  <si>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</si>
  <si>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</si>
  <si>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</si>
  <si>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</si>
  <si>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</si>
  <si>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</si>
  <si>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</si>
  <si>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</si>
  <si>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</si>
  <si>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</si>
  <si>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</si>
  <si>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</si>
  <si>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</si>
  <si>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</si>
  <si>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</si>
  <si>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</si>
  <si>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</si>
  <si>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</si>
  <si>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</si>
  <si>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</si>
  <si>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</si>
  <si>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</si>
  <si>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</si>
  <si>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</si>
  <si>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</si>
  <si>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</si>
  <si>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</si>
  <si>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</si>
  <si>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</si>
  <si>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</si>
  <si>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</si>
  <si>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</si>
  <si>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</si>
  <si>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</si>
  <si>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</si>
  <si>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</si>
  <si>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</si>
  <si>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</si>
  <si>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</si>
  <si>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</si>
  <si>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</si>
  <si>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</si>
  <si>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</si>
  <si>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</si>
  <si>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</si>
  <si>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</si>
  <si>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</si>
  <si>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</si>
  <si>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</si>
  <si>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</si>
  <si>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</si>
  <si>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</si>
  <si>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</si>
  <si>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</si>
  <si>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</si>
  <si>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</si>
  <si>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</si>
  <si>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</si>
  <si>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</si>
  <si>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</si>
  <si>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</si>
  <si>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</si>
  <si>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</si>
  <si>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</si>
  <si>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</si>
  <si>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</si>
  <si>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</si>
  <si>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</si>
  <si>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</si>
  <si>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</si>
  <si>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</si>
  <si>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</si>
  <si>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</si>
  <si>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</si>
  <si>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</si>
  <si>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</si>
  <si>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</si>
  <si>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</si>
  <si>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</si>
  <si>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</si>
  <si>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</si>
  <si>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</si>
  <si>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</si>
  <si>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</si>
  <si>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</si>
  <si>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</si>
  <si>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</si>
  <si>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</si>
  <si>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</si>
  <si>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</si>
  <si>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</si>
  <si>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</si>
  <si>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</si>
  <si>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</si>
  <si>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</si>
  <si>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</si>
  <si>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</si>
  <si>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</si>
  <si>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</si>
  <si>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</si>
  <si>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</si>
  <si>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</si>
  <si>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</si>
  <si>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</si>
  <si>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</si>
  <si>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</si>
  <si>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</si>
  <si>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</si>
  <si>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</si>
  <si>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</si>
  <si>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</si>
  <si>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</si>
  <si>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</si>
  <si>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</si>
  <si>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</si>
  <si>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</si>
  <si>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</si>
  <si>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</si>
  <si>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</si>
  <si>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</si>
  <si>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</si>
  <si>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</si>
  <si>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</si>
  <si>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</si>
  <si>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</si>
  <si>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</si>
  <si>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</si>
  <si>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</si>
  <si>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</si>
  <si>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</si>
  <si>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</si>
  <si>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</si>
  <si>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</si>
  <si>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</si>
  <si>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</si>
  <si>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</si>
  <si>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</si>
  <si>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</si>
  <si>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</si>
  <si>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</si>
  <si>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</si>
  <si>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</si>
  <si>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</si>
  <si>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</si>
  <si>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</si>
  <si>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</si>
  <si>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</si>
  <si>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</si>
  <si>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</si>
  <si>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</si>
  <si>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</si>
  <si>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</si>
  <si>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</si>
  <si>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</si>
  <si>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</si>
  <si>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</si>
  <si>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</si>
  <si>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</si>
  <si>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</si>
  <si>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</si>
  <si>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</si>
  <si>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</si>
  <si>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</si>
  <si>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</si>
  <si>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</si>
  <si>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</si>
  <si>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</si>
  <si>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</si>
  <si>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</si>
  <si>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</si>
  <si>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</si>
  <si>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</si>
  <si>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</si>
  <si>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</si>
  <si>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</si>
  <si>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</si>
  <si>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</si>
  <si>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</si>
  <si>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</si>
  <si>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</si>
  <si>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</si>
  <si>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</si>
  <si>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</si>
  <si>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</si>
  <si>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</si>
  <si>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</si>
  <si>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</si>
  <si>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</si>
  <si>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</si>
  <si>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</si>
  <si>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</si>
  <si>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</si>
  <si>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</si>
  <si>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</si>
  <si>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</si>
  <si>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</si>
  <si>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</si>
  <si>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</si>
  <si>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</si>
  <si>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</si>
  <si>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</si>
  <si>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</si>
  <si>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</si>
  <si>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</si>
  <si>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</si>
  <si>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</si>
  <si>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</si>
  <si>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</si>
  <si>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</si>
  <si>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</si>
  <si>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</si>
  <si>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</si>
  <si>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</si>
  <si>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</si>
  <si>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</si>
  <si>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</si>
  <si>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</si>
  <si>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</si>
  <si>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</si>
  <si>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</si>
  <si>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</si>
  <si>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</si>
  <si>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</si>
  <si>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</si>
  <si>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</si>
  <si>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</si>
  <si>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</si>
  <si>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</si>
  <si>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</si>
  <si>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</si>
  <si>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</si>
  <si>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</si>
  <si>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</si>
  <si>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</si>
  <si>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</si>
  <si>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</si>
  <si>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</si>
  <si>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</si>
  <si>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</si>
  <si>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</si>
  <si>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</si>
  <si>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</si>
  <si>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</si>
  <si>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</si>
  <si>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</si>
  <si>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</si>
  <si>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</si>
  <si>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</si>
  <si>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</si>
  <si>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</si>
  <si>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</si>
  <si>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</si>
  <si>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</si>
  <si>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</si>
  <si>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</si>
  <si>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</si>
  <si>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</si>
  <si>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</si>
  <si>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</si>
  <si>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</si>
  <si>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</si>
  <si>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</si>
  <si>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</si>
  <si>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</si>
  <si>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</si>
  <si>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</si>
  <si>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</si>
  <si>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</si>
  <si>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</si>
  <si>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</si>
  <si>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</si>
  <si>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</si>
  <si>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</si>
  <si>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</si>
  <si>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</si>
  <si>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</si>
  <si>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</si>
  <si>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</si>
  <si>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</si>
  <si>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</si>
  <si>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</si>
  <si>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</si>
  <si>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</si>
  <si>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</si>
  <si>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</si>
  <si>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</si>
  <si>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</si>
  <si>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</si>
  <si>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</si>
  <si>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</si>
  <si>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</si>
  <si>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</si>
  <si>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</si>
  <si>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</si>
  <si>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</si>
  <si>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</si>
  <si>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</si>
  <si>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</si>
  <si>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</si>
  <si>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</si>
  <si>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</si>
  <si>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</si>
  <si>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</si>
  <si>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</si>
  <si>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</si>
  <si>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</si>
  <si>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</si>
  <si>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</si>
  <si>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</si>
  <si>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</si>
  <si>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</si>
  <si>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</si>
  <si>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</si>
  <si>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</si>
  <si>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</si>
  <si>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</si>
  <si>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</si>
  <si>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</si>
  <si>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</si>
  <si>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</si>
  <si>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</si>
  <si>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</si>
  <si>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</si>
  <si>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</si>
  <si>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</si>
  <si>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</si>
  <si>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</si>
  <si>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</si>
  <si>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</si>
  <si>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</si>
  <si>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</si>
  <si>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</si>
  <si>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</si>
  <si>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</si>
  <si>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</si>
  <si>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</si>
  <si>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</si>
  <si>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</si>
  <si>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</si>
  <si>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</si>
  <si>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</si>
  <si>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</si>
  <si>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</si>
  <si>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</si>
  <si>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</si>
  <si>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</si>
  <si>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</si>
  <si>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</si>
  <si>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</si>
  <si>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</si>
  <si>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</si>
  <si>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</si>
  <si>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</si>
  <si>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</si>
  <si>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</si>
  <si>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</si>
  <si>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</si>
  <si>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</si>
  <si>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</si>
  <si>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</si>
  <si>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</si>
  <si>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</si>
  <si>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</si>
  <si>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</si>
  <si>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</si>
  <si>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</si>
  <si>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</si>
  <si>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</si>
  <si>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</si>
  <si>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</si>
  <si>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</si>
  <si>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</si>
  <si>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</si>
  <si>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</si>
  <si>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</si>
  <si>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</si>
  <si>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</si>
  <si>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</si>
  <si>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</si>
  <si>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</si>
  <si>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</si>
  <si>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</si>
  <si>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</si>
  <si>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</si>
  <si>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</si>
  <si>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</si>
  <si>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</si>
  <si>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</si>
  <si>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</si>
  <si>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</si>
  <si>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</si>
  <si>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</si>
  <si>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</si>
  <si>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</si>
  <si>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</si>
  <si>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</si>
  <si>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</si>
  <si>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</si>
  <si>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</si>
  <si>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</si>
  <si>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</si>
  <si>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</si>
  <si>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</si>
  <si>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</si>
  <si>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</si>
  <si>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</si>
  <si>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</si>
  <si>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</si>
  <si>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</si>
  <si>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</si>
  <si>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</si>
  <si>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</si>
  <si>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</si>
  <si>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</si>
  <si>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</si>
  <si>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</si>
  <si>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</si>
  <si>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</si>
  <si>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</si>
  <si>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</si>
  <si>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</si>
  <si>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</si>
  <si>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</si>
  <si>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</si>
  <si>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</si>
  <si>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</si>
  <si>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</si>
  <si>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</si>
  <si>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</si>
  <si>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</si>
  <si>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</si>
  <si>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</si>
  <si>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</si>
  <si>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</si>
  <si>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</si>
  <si>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</si>
  <si>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</si>
  <si>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</si>
  <si>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</si>
  <si>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</si>
  <si>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</si>
  <si>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</si>
  <si>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</si>
  <si>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</si>
  <si>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</si>
  <si>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</si>
  <si>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</si>
  <si>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</si>
  <si>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</si>
  <si>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</si>
  <si>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</si>
  <si>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</si>
  <si>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</si>
  <si>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</si>
  <si>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</si>
  <si>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</si>
  <si>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</si>
  <si>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</si>
  <si>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</si>
  <si>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</si>
  <si>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</si>
  <si>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</si>
  <si>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</si>
  <si>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</si>
  <si>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</si>
  <si>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</si>
  <si>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</si>
  <si>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</si>
  <si>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</si>
  <si>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</si>
  <si>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</si>
  <si>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</si>
  <si>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</si>
  <si>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</si>
  <si>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</si>
  <si>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</si>
  <si>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</si>
  <si>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</si>
  <si>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</si>
  <si>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</si>
  <si>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</si>
  <si>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</si>
  <si>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</si>
  <si>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</si>
  <si>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</si>
  <si>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</si>
  <si>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</si>
  <si>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</si>
  <si>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</si>
  <si>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</si>
  <si>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</si>
  <si>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</si>
  <si>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</si>
  <si>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</si>
  <si>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</si>
  <si>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</si>
  <si>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</si>
  <si>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</si>
  <si>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</si>
  <si>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</si>
  <si>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</si>
  <si>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</si>
  <si>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</si>
  <si>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</si>
  <si>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</si>
  <si>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</si>
  <si>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</si>
  <si>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</si>
  <si>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</si>
  <si>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</si>
  <si>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</si>
  <si>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</si>
  <si>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</si>
  <si>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</si>
  <si>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</si>
  <si>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</si>
  <si>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</si>
  <si>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</si>
  <si>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</si>
  <si>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</si>
  <si>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</si>
  <si>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</si>
  <si>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</si>
  <si>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</si>
  <si>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</si>
  <si>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</si>
  <si>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</si>
  <si>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</si>
  <si>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</si>
  <si>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</si>
  <si>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</si>
  <si>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</si>
  <si>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</si>
  <si>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</si>
  <si>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</si>
  <si>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</si>
  <si>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</si>
  <si>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</si>
  <si>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</si>
  <si>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</si>
  <si>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</si>
  <si>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</si>
  <si>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</si>
  <si>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</si>
  <si>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</si>
  <si>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</si>
  <si>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</si>
  <si>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</si>
  <si>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</si>
  <si>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</si>
  <si>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</si>
  <si>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</si>
  <si>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</si>
  <si>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</si>
  <si>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</si>
  <si>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</si>
  <si>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</si>
  <si>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</si>
  <si>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</si>
  <si>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</si>
  <si>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</si>
  <si>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</si>
  <si>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</si>
  <si>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</si>
  <si>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</si>
  <si>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</si>
  <si>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</si>
  <si>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</si>
  <si>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</si>
  <si>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</si>
  <si>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</si>
  <si>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</si>
  <si>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</si>
  <si>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</si>
  <si>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</si>
  <si>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</si>
  <si>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</si>
  <si>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</si>
  <si>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</si>
  <si>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</si>
  <si>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</si>
  <si>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</si>
  <si>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</si>
  <si>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</si>
  <si>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</si>
  <si>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</si>
  <si>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</si>
  <si>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</si>
  <si>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</si>
  <si>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</si>
  <si>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</si>
  <si>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</si>
  <si>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</si>
  <si>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</si>
  <si>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</si>
  <si>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</si>
  <si>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</si>
  <si>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</si>
  <si>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</si>
  <si>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</si>
  <si>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</si>
  <si>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</si>
  <si>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</si>
  <si>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</si>
  <si>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</si>
  <si>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</si>
  <si>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</si>
  <si>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</si>
  <si>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</si>
  <si>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</si>
  <si>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</si>
  <si>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</si>
  <si>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</si>
  <si>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</si>
  <si>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</si>
  <si>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</si>
  <si>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</si>
  <si>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</si>
  <si>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</si>
  <si>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</si>
  <si>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</si>
  <si>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</si>
  <si>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</si>
  <si>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</si>
  <si>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</si>
  <si>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</si>
  <si>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</si>
  <si>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</si>
  <si>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</si>
  <si>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</si>
  <si>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</si>
  <si>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</si>
  <si>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</si>
  <si>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</si>
  <si>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</si>
  <si>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</si>
  <si>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</si>
  <si>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</si>
  <si>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</si>
  <si>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</si>
  <si>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</si>
  <si>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</si>
  <si>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</si>
  <si>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</si>
  <si>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</si>
  <si>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</si>
  <si>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</si>
  <si>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</si>
  <si>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</si>
  <si>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</si>
  <si>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</si>
  <si>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</si>
  <si>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</si>
  <si>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</si>
  <si>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</si>
  <si>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</si>
  <si>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</si>
  <si>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</si>
  <si>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</si>
  <si>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</si>
  <si>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</si>
  <si>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</si>
  <si>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</si>
  <si>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</si>
  <si>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</si>
  <si>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</si>
  <si>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</si>
  <si>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</si>
  <si>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</si>
  <si>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</si>
  <si>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</si>
  <si>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</si>
  <si>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</si>
  <si>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</si>
  <si>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</si>
  <si>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</si>
  <si>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</si>
  <si>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</si>
  <si>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</si>
  <si>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</si>
  <si>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</si>
  <si>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</si>
  <si>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</si>
  <si>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</si>
  <si>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</si>
  <si>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</si>
  <si>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</si>
  <si>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</si>
  <si>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</si>
  <si>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</si>
  <si>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</si>
  <si>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</si>
  <si>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</si>
  <si>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</si>
  <si>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</si>
  <si>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</si>
  <si>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</si>
  <si>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</si>
  <si>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</si>
  <si>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</si>
  <si>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</si>
  <si>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</si>
  <si>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</si>
  <si>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</si>
  <si>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</si>
  <si>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</si>
  <si>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</si>
  <si>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</si>
  <si>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</si>
  <si>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</si>
  <si>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</si>
  <si>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</si>
  <si>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</si>
  <si>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</si>
  <si>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</si>
  <si>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</si>
  <si>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</si>
  <si>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</si>
  <si>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</si>
  <si>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</si>
  <si>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</si>
  <si>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</si>
  <si>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</si>
  <si>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</si>
  <si>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</si>
  <si>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</si>
  <si>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</si>
  <si>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</si>
  <si>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</si>
  <si>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</si>
  <si>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</si>
  <si>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</si>
  <si>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</si>
  <si>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</si>
  <si>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</si>
  <si>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</si>
  <si>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</si>
  <si>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</si>
  <si>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</si>
  <si>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</si>
  <si>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</si>
  <si>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</si>
  <si>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</si>
  <si>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</si>
  <si>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</si>
  <si>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</si>
  <si>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</si>
  <si>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</si>
  <si>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</si>
  <si>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</si>
  <si>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</si>
  <si>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</si>
  <si>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</si>
  <si>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</si>
  <si>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</si>
  <si>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</si>
  <si>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</si>
  <si>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</si>
  <si>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</si>
  <si>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</si>
  <si>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</si>
  <si>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</si>
  <si>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</si>
  <si>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</si>
  <si>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</si>
  <si>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</si>
  <si>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</si>
  <si>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</si>
  <si>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</si>
  <si>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</si>
  <si>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</si>
  <si>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</si>
  <si>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</si>
  <si>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</si>
  <si>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</si>
  <si>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</si>
  <si>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</si>
  <si>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</si>
  <si>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</si>
  <si>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</si>
  <si>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</si>
  <si>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</si>
  <si>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</si>
  <si>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</si>
  <si>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</si>
  <si>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</si>
  <si>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</si>
  <si>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</si>
  <si>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</si>
  <si>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</si>
  <si>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</si>
  <si>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</si>
  <si>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</si>
  <si>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</si>
  <si>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</si>
  <si>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</si>
  <si>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</si>
  <si>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</si>
  <si>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</si>
  <si>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</si>
  <si>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</si>
  <si>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</si>
  <si>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</si>
  <si>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</si>
  <si>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</si>
  <si>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</si>
  <si>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</si>
  <si>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</si>
  <si>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</si>
  <si>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</si>
  <si>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</si>
  <si>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</si>
  <si>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</si>
  <si>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</si>
  <si>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</si>
  <si>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</si>
  <si>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</si>
  <si>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</si>
  <si>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</si>
  <si>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</si>
  <si>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</si>
  <si>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</si>
  <si>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</si>
  <si>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</si>
  <si>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</si>
  <si>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</si>
  <si>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</si>
  <si>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</si>
  <si>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</si>
  <si>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</si>
  <si>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</si>
  <si>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</si>
  <si>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</si>
  <si>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</si>
  <si>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</si>
  <si>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</si>
  <si>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</si>
  <si>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</si>
  <si>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</si>
  <si>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</si>
  <si>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</si>
  <si>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</si>
  <si>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</si>
  <si>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</si>
  <si>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</si>
  <si>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</si>
  <si>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</si>
  <si>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</si>
  <si>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</si>
  <si>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</si>
  <si>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</si>
  <si>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</si>
  <si>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</si>
  <si>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</si>
  <si>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</si>
  <si>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</si>
  <si>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</si>
  <si>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</si>
  <si>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</si>
  <si>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</si>
  <si>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</si>
  <si>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</si>
  <si>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</si>
  <si>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</si>
  <si>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</si>
  <si>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</si>
  <si>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</si>
  <si>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</si>
  <si>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</si>
  <si>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</si>
  <si>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</si>
  <si>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</si>
  <si>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</si>
  <si>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</si>
  <si>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</si>
  <si>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</si>
  <si>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</si>
  <si>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</si>
  <si>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</si>
  <si>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</si>
  <si>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</si>
  <si>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</si>
  <si>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</si>
  <si>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</si>
  <si>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</si>
  <si>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</si>
  <si>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</si>
  <si>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</si>
  <si>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</si>
  <si>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</si>
  <si>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</si>
  <si>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</si>
  <si>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</si>
  <si>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</si>
  <si>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</si>
  <si>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</si>
  <si>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</si>
  <si>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</si>
  <si>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</si>
  <si>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</si>
  <si>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</si>
  <si>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</si>
  <si>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</si>
  <si>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</si>
  <si>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</si>
  <si>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</si>
  <si>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</si>
  <si>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</si>
  <si>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</si>
  <si>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</si>
  <si>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</si>
  <si>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</si>
  <si>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</si>
  <si>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</si>
  <si>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</si>
  <si>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</si>
  <si>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</si>
  <si>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</si>
  <si>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</si>
  <si>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</si>
  <si>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</si>
  <si>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</si>
  <si>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</si>
  <si>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</si>
  <si>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</si>
  <si>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</si>
  <si>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</si>
  <si>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</si>
  <si>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</si>
  <si>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</si>
  <si>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</si>
  <si>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</si>
  <si>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</si>
  <si>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</si>
  <si>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</si>
  <si>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</si>
  <si>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</si>
  <si>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</si>
  <si>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</si>
  <si>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</si>
  <si>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</si>
  <si>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</si>
  <si>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</si>
  <si>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</si>
  <si>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</si>
  <si>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</si>
  <si>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</si>
  <si>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</si>
  <si>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</si>
  <si>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</si>
  <si>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</si>
  <si>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</si>
  <si>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</si>
  <si>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</si>
  <si>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</si>
  <si>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</si>
  <si>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</si>
  <si>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</si>
  <si>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</si>
  <si>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</si>
  <si>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</si>
  <si>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</si>
  <si>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</si>
  <si>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</si>
  <si>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</si>
  <si>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</si>
  <si>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</si>
  <si>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</si>
  <si>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</si>
  <si>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</si>
  <si>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</si>
  <si>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</si>
  <si>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</si>
  <si>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</si>
  <si>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</si>
  <si>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</si>
  <si>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</si>
  <si>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</si>
  <si>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</si>
  <si>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</si>
  <si>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</si>
  <si>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</si>
  <si>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</si>
  <si>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</si>
  <si>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</si>
  <si>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</si>
  <si>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</si>
  <si>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</si>
  <si>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</si>
  <si>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</si>
  <si>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</si>
  <si>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</si>
  <si>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</si>
  <si>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</si>
  <si>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</si>
  <si>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</si>
  <si>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</si>
  <si>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</si>
  <si>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</si>
  <si>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</si>
  <si>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</si>
  <si>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</si>
  <si>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</si>
  <si>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</si>
  <si>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</si>
  <si>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</si>
  <si>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</si>
  <si>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</si>
  <si>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</si>
  <si>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</si>
  <si>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</si>
  <si>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</si>
  <si>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</si>
  <si>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</si>
  <si>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</si>
  <si>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</si>
  <si>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</si>
  <si>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</si>
  <si>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</si>
  <si>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</si>
  <si>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</si>
  <si>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</si>
  <si>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</si>
  <si>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</si>
  <si>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</si>
  <si>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</si>
  <si>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</si>
  <si>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</si>
  <si>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</si>
  <si>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</si>
  <si>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</si>
  <si>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</si>
  <si>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</si>
  <si>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</si>
  <si>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</si>
  <si>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</si>
  <si>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</si>
  <si>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</si>
  <si>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</si>
  <si>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</si>
  <si>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</si>
  <si>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</si>
  <si>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</si>
  <si>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</si>
  <si>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</si>
  <si>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</si>
  <si>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</si>
  <si>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</si>
  <si>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</si>
  <si>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</si>
  <si>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</si>
  <si>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</si>
  <si>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</si>
  <si>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</si>
  <si>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</si>
  <si>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</si>
  <si>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</si>
  <si>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</si>
  <si>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</si>
  <si>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</si>
  <si>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</si>
  <si>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</si>
  <si>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</si>
  <si>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</si>
  <si>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</si>
  <si>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</si>
  <si>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</si>
  <si>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</si>
  <si>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</si>
  <si>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</si>
  <si>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</si>
  <si>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</si>
  <si>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</si>
  <si>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</si>
  <si>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</si>
  <si>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</si>
  <si>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</si>
  <si>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</si>
  <si>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</si>
  <si>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</si>
  <si>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</si>
  <si>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</si>
  <si>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</si>
  <si>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</si>
  <si>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</si>
  <si>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</si>
  <si>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</si>
  <si>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</si>
  <si>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</si>
  <si>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</si>
  <si>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</si>
  <si>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</si>
  <si>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</si>
  <si>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</si>
  <si>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</si>
  <si>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</si>
  <si>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</si>
  <si>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</si>
  <si>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</si>
  <si>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</si>
  <si>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</si>
  <si>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</si>
  <si>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</si>
  <si>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</si>
  <si>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</si>
  <si>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</si>
  <si>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</si>
  <si>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</si>
  <si>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</si>
  <si>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</si>
  <si>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</si>
  <si>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</si>
  <si>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</si>
  <si>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</si>
  <si>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</si>
  <si>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</si>
  <si>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</si>
  <si>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</si>
  <si>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</si>
  <si>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</si>
  <si>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</si>
  <si>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</si>
  <si>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</si>
  <si>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</si>
  <si>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</si>
  <si>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</si>
  <si>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</si>
  <si>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</si>
  <si>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</si>
  <si>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</si>
  <si>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</si>
  <si>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</si>
  <si>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</si>
  <si>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</si>
  <si>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</si>
  <si>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</si>
  <si>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</si>
  <si>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</si>
  <si>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</si>
  <si>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</si>
  <si>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</si>
  <si>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</si>
  <si>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</si>
  <si>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</si>
  <si>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</si>
  <si>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</si>
  <si>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</si>
  <si>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</si>
  <si>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</si>
  <si>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</si>
  <si>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</si>
  <si>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</si>
  <si>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</si>
  <si>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</si>
  <si>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</si>
  <si>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</si>
  <si>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</si>
  <si>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</si>
  <si>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</si>
  <si>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</si>
  <si>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</si>
  <si>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</si>
  <si>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</si>
  <si>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</si>
  <si>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</si>
  <si>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</si>
  <si>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</si>
  <si>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</si>
  <si>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</si>
  <si>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</si>
  <si>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</si>
  <si>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</si>
  <si>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</si>
  <si>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</si>
  <si>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</si>
  <si>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</si>
  <si>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</si>
  <si>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</si>
  <si>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</si>
  <si>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</si>
  <si>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</si>
  <si>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</si>
  <si>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</si>
  <si>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</si>
  <si>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</si>
  <si>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</si>
  <si>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</si>
  <si>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</si>
  <si>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</si>
  <si>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</si>
  <si>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</si>
  <si>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</si>
  <si>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</si>
  <si>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</si>
  <si>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</si>
  <si>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</si>
  <si>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</si>
  <si>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</si>
  <si>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</si>
  <si>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</si>
  <si>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</si>
  <si>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</si>
  <si>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</si>
  <si>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</si>
  <si>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</si>
  <si>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</si>
  <si>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</si>
  <si>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</si>
  <si>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</si>
  <si>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</si>
  <si>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</si>
  <si>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</si>
  <si>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</si>
  <si>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</si>
  <si>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</si>
  <si>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</si>
  <si>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</si>
  <si>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</si>
  <si>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</si>
  <si>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</si>
  <si>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</si>
  <si>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</si>
  <si>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</si>
  <si>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</si>
  <si>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</si>
  <si>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</si>
  <si>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</si>
  <si>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</si>
  <si>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</si>
  <si>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</si>
  <si>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</si>
  <si>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</si>
  <si>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</si>
  <si>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</si>
  <si>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</si>
  <si>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</si>
  <si>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</si>
  <si>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</si>
  <si>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</si>
  <si>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</si>
  <si>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</si>
  <si>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</si>
  <si>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</si>
  <si>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</si>
  <si>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</si>
  <si>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</si>
  <si>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</si>
  <si>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</si>
  <si>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</si>
  <si>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</si>
  <si>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</si>
  <si>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</si>
  <si>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</si>
  <si>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</si>
  <si>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</si>
  <si>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</si>
  <si>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</si>
  <si>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</si>
  <si>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</si>
  <si>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</si>
  <si>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</si>
  <si>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</si>
  <si>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</si>
  <si>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</si>
  <si>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</si>
  <si>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</si>
  <si>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</si>
  <si>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</si>
  <si>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</si>
  <si>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</si>
  <si>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</si>
  <si>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</si>
  <si>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</si>
  <si>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</si>
  <si>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</si>
  <si>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</si>
  <si>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</si>
  <si>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</si>
  <si>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</si>
  <si>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</si>
  <si>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</si>
  <si>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</si>
  <si>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</si>
  <si>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</si>
  <si>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</si>
  <si>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</si>
  <si>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</si>
  <si>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</si>
  <si>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</si>
  <si>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</si>
  <si>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</si>
  <si>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</si>
  <si>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</si>
  <si>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</si>
  <si>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</si>
  <si>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</si>
  <si>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</si>
  <si>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</si>
  <si>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</si>
  <si>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</si>
  <si>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</si>
  <si>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</si>
  <si>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</si>
  <si>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</si>
  <si>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</si>
  <si>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</si>
  <si>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</si>
  <si>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</si>
  <si>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</si>
  <si>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</si>
  <si>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</si>
  <si>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</si>
  <si>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</si>
  <si>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</si>
  <si>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</si>
  <si>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</si>
  <si>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</si>
  <si>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</si>
  <si>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</si>
  <si>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</si>
  <si>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</si>
  <si>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</si>
  <si>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</si>
  <si>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</si>
  <si>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</si>
  <si>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</si>
  <si>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</si>
  <si>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</si>
  <si>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</si>
  <si>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</si>
  <si>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</si>
  <si>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</si>
  <si>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</si>
  <si>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</si>
  <si>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</si>
  <si>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</si>
  <si>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</si>
  <si>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</si>
  <si>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</si>
  <si>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</si>
  <si>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</si>
  <si>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</si>
  <si>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</si>
  <si>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</si>
  <si>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</si>
  <si>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</si>
  <si>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</si>
  <si>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</si>
  <si>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</si>
  <si>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</si>
  <si>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</si>
  <si>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</si>
  <si>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</si>
  <si>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</si>
  <si>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</si>
  <si>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</si>
  <si>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</si>
  <si>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</si>
  <si>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</si>
  <si>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</si>
  <si>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</si>
  <si>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</si>
  <si>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</si>
  <si>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</si>
  <si>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</si>
  <si>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</si>
  <si>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</si>
  <si>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</si>
  <si>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</si>
  <si>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</si>
  <si>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</si>
  <si>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</si>
  <si>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</si>
  <si>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</si>
  <si>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</si>
  <si>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</si>
  <si>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</si>
  <si>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</si>
  <si>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</si>
  <si>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</si>
  <si>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</si>
  <si>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</si>
  <si>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</si>
  <si>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</si>
  <si>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</si>
  <si>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</si>
  <si>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</si>
  <si>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</si>
  <si>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</si>
  <si>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</si>
  <si>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</si>
  <si>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</si>
  <si>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</si>
  <si>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</si>
  <si>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</si>
  <si>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</si>
  <si>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</si>
  <si>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</si>
  <si>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</si>
  <si>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</si>
  <si>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</si>
  <si>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</si>
  <si>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</si>
  <si>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</si>
  <si>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</si>
  <si>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</si>
  <si>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</si>
  <si>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</si>
  <si>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</si>
  <si>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</si>
  <si>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</si>
  <si>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</si>
  <si>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</si>
  <si>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</si>
  <si>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</si>
  <si>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</si>
  <si>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</si>
  <si>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</si>
  <si>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</si>
  <si>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</si>
  <si>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</si>
  <si>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</si>
  <si>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</si>
  <si>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</si>
  <si>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</si>
  <si>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</si>
  <si>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</si>
  <si>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</si>
  <si>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</si>
  <si>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</si>
  <si>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</si>
  <si>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</si>
  <si>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</si>
  <si>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</si>
  <si>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</si>
  <si>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</si>
  <si>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</si>
  <si>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</si>
  <si>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</si>
  <si>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</si>
  <si>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</si>
  <si>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</si>
  <si>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</si>
  <si>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</si>
  <si>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</si>
  <si>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</si>
  <si>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</si>
  <si>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</si>
  <si>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</si>
  <si>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</si>
  <si>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</si>
  <si>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</si>
  <si>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</si>
  <si>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</si>
  <si>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</si>
  <si>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</si>
  <si>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</si>
  <si>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</si>
  <si>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</si>
  <si>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</si>
  <si>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</si>
  <si>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</si>
  <si>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</si>
  <si>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</si>
  <si>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</si>
  <si>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</si>
  <si>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</si>
  <si>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</si>
  <si>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</si>
  <si>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</si>
  <si>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</si>
  <si>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</si>
  <si>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</si>
  <si>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</si>
  <si>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</si>
  <si>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</si>
  <si>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</si>
  <si>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</si>
  <si>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</si>
  <si>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</si>
  <si>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</si>
  <si>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</si>
  <si>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</si>
  <si>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</si>
  <si>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</si>
  <si>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</si>
  <si>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</si>
  <si>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</si>
  <si>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</si>
  <si>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</si>
  <si>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</si>
  <si>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</si>
  <si>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</si>
  <si>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</si>
  <si>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</si>
  <si>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</si>
  <si>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</si>
  <si>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</si>
  <si>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</si>
  <si>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</si>
  <si>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</si>
  <si>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</si>
  <si>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</si>
  <si>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</si>
  <si>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</si>
  <si>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</si>
  <si>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</si>
  <si>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</si>
  <si>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</si>
  <si>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</si>
  <si>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</si>
  <si>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</si>
  <si>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</si>
  <si>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</si>
  <si>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</si>
  <si>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</si>
  <si>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</si>
  <si>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</si>
  <si>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</si>
  <si>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</si>
  <si>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</si>
  <si>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</si>
  <si>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</si>
  <si>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</si>
  <si>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</si>
  <si>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</si>
  <si>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</si>
  <si>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</si>
  <si>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</si>
  <si>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</si>
  <si>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</si>
  <si>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</si>
  <si>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</si>
  <si>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</si>
  <si>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</si>
  <si>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</si>
  <si>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</si>
  <si>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</si>
  <si>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</si>
  <si>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</si>
  <si>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</si>
  <si>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</si>
  <si>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</si>
  <si>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</si>
  <si>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</si>
  <si>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</si>
  <si>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</si>
  <si>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</si>
  <si>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</si>
  <si>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</si>
  <si>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</si>
  <si>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</si>
  <si>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</si>
  <si>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</si>
  <si>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</si>
  <si>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</si>
  <si>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</si>
  <si>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</si>
  <si>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</si>
  <si>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</si>
  <si>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</si>
  <si>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</si>
  <si>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</si>
  <si>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</si>
  <si>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</si>
  <si>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</si>
  <si>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</si>
  <si>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</si>
  <si>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</si>
  <si>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</si>
  <si>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</si>
  <si>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</si>
  <si>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</si>
  <si>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</si>
  <si>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</si>
  <si>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</si>
  <si>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</si>
  <si>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</si>
  <si>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</si>
  <si>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</si>
  <si>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</si>
  <si>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</si>
  <si>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</si>
  <si>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</si>
  <si>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</si>
  <si>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</si>
  <si>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</si>
  <si>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</si>
  <si>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</si>
  <si>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</si>
  <si>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</si>
  <si>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</si>
  <si>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</si>
  <si>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</si>
  <si>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</si>
  <si>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</si>
  <si>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</si>
  <si>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</si>
  <si>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</si>
  <si>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</si>
  <si>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</si>
  <si>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</si>
  <si>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</si>
  <si>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</si>
  <si>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</si>
  <si>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</si>
  <si>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</si>
  <si>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</si>
  <si>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</si>
  <si>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</si>
  <si>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</si>
  <si>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</si>
  <si>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</si>
  <si>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</si>
  <si>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</si>
  <si>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</si>
  <si>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</si>
  <si>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</si>
  <si>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</si>
  <si>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</si>
  <si>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</si>
  <si>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</si>
  <si>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</si>
  <si>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</si>
  <si>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</si>
  <si>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</si>
  <si>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</si>
  <si>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</si>
  <si>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</si>
  <si>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</si>
  <si>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</si>
  <si>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</si>
  <si>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</si>
  <si>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</si>
  <si>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</si>
  <si>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</si>
  <si>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</si>
  <si>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</si>
  <si>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</si>
  <si>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</si>
  <si>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</si>
  <si>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</si>
  <si>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</si>
  <si>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</si>
  <si>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</si>
  <si>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</si>
  <si>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</si>
  <si>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</si>
  <si>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</si>
  <si>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</si>
  <si>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</si>
  <si>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</si>
  <si>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</si>
  <si>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</si>
  <si>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</si>
  <si>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</si>
  <si>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</si>
  <si>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</si>
  <si>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</si>
  <si>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</si>
  <si>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</si>
  <si>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</si>
  <si>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</si>
  <si>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</si>
  <si>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</si>
  <si>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</si>
  <si>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</si>
  <si>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</si>
  <si>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</si>
  <si>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</si>
  <si>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</si>
  <si>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</si>
  <si>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</si>
  <si>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</si>
  <si>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</si>
  <si>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</si>
  <si>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</si>
  <si>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</si>
  <si>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</si>
  <si>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</si>
  <si>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</si>
  <si>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</si>
  <si>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</si>
  <si>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</si>
  <si>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</si>
  <si>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</si>
  <si>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</si>
  <si>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</si>
  <si>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</si>
  <si>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</si>
  <si>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</si>
  <si>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</si>
  <si>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</si>
  <si>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</si>
  <si>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</si>
  <si>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</si>
  <si>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</si>
  <si>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</si>
  <si>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</si>
  <si>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</si>
  <si>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</si>
  <si>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</si>
  <si>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</si>
  <si>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</si>
  <si>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</si>
  <si>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</si>
  <si>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</si>
  <si>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</si>
  <si>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</si>
  <si>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</si>
  <si>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</si>
  <si>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</si>
  <si>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</si>
  <si>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</si>
  <si>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</si>
  <si>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</si>
  <si>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</si>
  <si>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</si>
  <si>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</si>
  <si>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</si>
  <si>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</si>
  <si>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</si>
  <si>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</si>
  <si>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</si>
  <si>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</si>
  <si>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</si>
  <si>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</si>
  <si>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</si>
  <si>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</si>
  <si>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</si>
  <si>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</si>
  <si>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</si>
  <si>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</si>
  <si>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</si>
  <si>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</si>
  <si>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</si>
  <si>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</si>
  <si>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</si>
  <si>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</si>
  <si>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</si>
  <si>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</si>
  <si>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</si>
  <si>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</si>
  <si>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</si>
  <si>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</si>
  <si>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</si>
  <si>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</si>
  <si>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</si>
  <si>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</si>
  <si>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</si>
  <si>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</si>
  <si>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</si>
  <si>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</si>
  <si>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</si>
  <si>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</si>
  <si>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</si>
  <si>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</si>
  <si>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</si>
  <si>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</si>
  <si>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</si>
  <si>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</si>
  <si>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</si>
  <si>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</si>
  <si>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</si>
  <si>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</si>
  <si>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</si>
  <si>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</si>
  <si>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</si>
  <si>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</si>
  <si>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</si>
  <si>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</si>
  <si>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</si>
  <si>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</si>
  <si>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</si>
  <si>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</si>
  <si>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</si>
  <si>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</si>
  <si>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</si>
  <si>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</si>
  <si>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</si>
  <si>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</si>
  <si>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</si>
  <si>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</si>
  <si>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</si>
  <si>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</si>
  <si>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</si>
  <si>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</si>
  <si>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</si>
  <si>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</si>
  <si>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</si>
  <si>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</si>
  <si>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</si>
  <si>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</si>
  <si>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</si>
  <si>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</si>
  <si>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</si>
  <si>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</si>
  <si>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</si>
  <si>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</si>
  <si>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</si>
  <si>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</si>
  <si>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</si>
  <si>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</si>
  <si>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</si>
  <si>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</si>
  <si>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</si>
  <si>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</si>
  <si>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</si>
  <si>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</si>
  <si>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</si>
  <si>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</si>
  <si>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</si>
  <si>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</si>
  <si>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</si>
  <si>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</si>
  <si>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</si>
  <si>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</si>
  <si>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</si>
  <si>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</si>
  <si>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</si>
  <si>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</si>
  <si>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</si>
  <si>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</si>
  <si>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</si>
  <si>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</si>
  <si>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</si>
  <si>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</si>
  <si>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</si>
  <si>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</si>
  <si>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</si>
  <si>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</si>
  <si>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</si>
  <si>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</si>
  <si>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</si>
  <si>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</si>
  <si>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</si>
  <si>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</si>
  <si>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</si>
  <si>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</si>
  <si>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</si>
  <si>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</si>
  <si>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</si>
  <si>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</si>
  <si>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</si>
  <si>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</si>
  <si>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</si>
  <si>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</si>
  <si>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</si>
  <si>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</si>
  <si>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</si>
  <si>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</si>
  <si>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</si>
  <si>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</si>
  <si>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</si>
  <si>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</si>
  <si>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</si>
  <si>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</si>
  <si>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</si>
  <si>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</si>
  <si>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</si>
  <si>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</si>
  <si>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</si>
  <si>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</si>
  <si>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</si>
  <si>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</si>
  <si>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</si>
  <si>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</si>
  <si>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</si>
  <si>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</si>
  <si>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</si>
  <si>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</si>
  <si>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</si>
  <si>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</si>
  <si>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</si>
  <si>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</si>
  <si>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</si>
  <si>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</si>
  <si>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</si>
  <si>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</si>
  <si>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</si>
  <si>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</si>
  <si>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</si>
  <si>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</si>
  <si>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</si>
  <si>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</si>
  <si>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</si>
  <si>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</si>
  <si>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</si>
  <si>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</si>
  <si>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</si>
  <si>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</si>
  <si>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</si>
  <si>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</si>
  <si>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</si>
  <si>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</si>
  <si>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</si>
  <si>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</si>
  <si>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</si>
  <si>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</si>
  <si>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</si>
  <si>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</si>
  <si>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</si>
  <si>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</si>
  <si>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</si>
  <si>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</si>
  <si>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</si>
  <si>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</si>
  <si>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</si>
  <si>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</si>
  <si>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</si>
  <si>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</si>
  <si>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</si>
  <si>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</si>
  <si>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</si>
  <si>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</si>
  <si>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</si>
  <si>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</si>
  <si>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</si>
  <si>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</si>
  <si>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</si>
  <si>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</si>
  <si>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</si>
  <si>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</si>
  <si>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</si>
  <si>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</si>
  <si>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</si>
  <si>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</si>
  <si>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</si>
  <si>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</si>
  <si>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</si>
  <si>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</si>
  <si>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</si>
  <si>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</si>
  <si>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</si>
  <si>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</si>
  <si>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</si>
  <si>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</si>
  <si>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</si>
  <si>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</si>
  <si>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</si>
  <si>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</si>
  <si>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</si>
  <si>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</si>
  <si>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</si>
  <si>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</si>
  <si>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</si>
  <si>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</si>
  <si>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</si>
  <si>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</si>
  <si>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</si>
  <si>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</si>
  <si>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</si>
  <si>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</si>
  <si>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</si>
  <si>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</si>
  <si>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</si>
  <si>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</si>
  <si>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</si>
  <si>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</si>
  <si>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</si>
  <si>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</si>
  <si>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</si>
  <si>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</si>
  <si>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</si>
  <si>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</si>
  <si>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</si>
  <si>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</si>
  <si>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</si>
  <si>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</si>
  <si>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</si>
  <si>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</si>
  <si>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</si>
  <si>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</si>
  <si>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</si>
  <si>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</si>
  <si>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</si>
  <si>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</si>
  <si>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</si>
  <si>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</si>
  <si>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</si>
  <si>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</si>
  <si>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</si>
  <si>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</si>
  <si>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</si>
  <si>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</si>
  <si>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</si>
  <si>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</si>
  <si>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</si>
  <si>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</si>
  <si>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</si>
  <si>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</si>
  <si>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</si>
  <si>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</si>
  <si>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</si>
  <si>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</si>
  <si>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</si>
  <si>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</si>
  <si>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</si>
  <si>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</si>
  <si>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</si>
  <si>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</si>
  <si>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</si>
  <si>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</si>
  <si>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</si>
  <si>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</si>
  <si>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</si>
  <si>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</si>
  <si>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</si>
  <si>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</si>
  <si>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</si>
  <si>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</si>
  <si>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</si>
  <si>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</si>
  <si>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</si>
  <si>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</si>
  <si>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</si>
  <si>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</si>
  <si>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</si>
  <si>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</si>
  <si>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</si>
  <si>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</si>
  <si>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</si>
  <si>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</si>
  <si>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</si>
  <si>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</si>
  <si>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</si>
  <si>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</si>
  <si>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</si>
  <si>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</si>
  <si>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</si>
  <si>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</si>
  <si>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</si>
  <si>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</si>
  <si>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</si>
  <si>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</si>
  <si>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</si>
  <si>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</si>
  <si>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</si>
  <si>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</si>
  <si>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</si>
  <si>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</si>
  <si>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</si>
  <si>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</si>
  <si>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</si>
  <si>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</si>
  <si>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</si>
  <si>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</si>
  <si>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</si>
  <si>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</si>
  <si>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</si>
  <si>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</si>
  <si>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</si>
  <si>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</si>
  <si>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</si>
  <si>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</si>
  <si>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</si>
  <si>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</si>
  <si>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</si>
  <si>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</si>
  <si>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</si>
  <si>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</si>
  <si>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</si>
  <si>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</si>
  <si>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</si>
  <si>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</si>
  <si>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</si>
  <si>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</si>
  <si>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</si>
  <si>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</si>
  <si>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</si>
  <si>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</si>
  <si>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</si>
  <si>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</si>
  <si>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</si>
  <si>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</si>
  <si>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</si>
  <si>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</si>
  <si>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</si>
  <si>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</si>
  <si>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</si>
  <si>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</si>
  <si>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</si>
  <si>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</si>
  <si>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</si>
  <si>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</si>
  <si>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</si>
  <si>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</si>
  <si>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</si>
  <si>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</si>
  <si>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</si>
  <si>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</si>
  <si>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</si>
  <si>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</si>
  <si>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</si>
  <si>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</si>
  <si>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</si>
  <si>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</si>
  <si>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</si>
  <si>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</si>
  <si>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</si>
  <si>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</si>
  <si>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</si>
  <si>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</si>
  <si>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</si>
  <si>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</si>
  <si>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</si>
  <si>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</si>
  <si>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</si>
  <si>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</si>
  <si>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</si>
  <si>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</si>
  <si>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</si>
  <si>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</si>
  <si>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</si>
  <si>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</si>
  <si>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</si>
  <si>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</si>
  <si>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</si>
  <si>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</si>
  <si>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</si>
  <si>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</si>
  <si>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</si>
  <si>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</si>
  <si>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</si>
  <si>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</si>
  <si>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</si>
  <si>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</si>
  <si>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</si>
  <si>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</si>
  <si>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</si>
  <si>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</si>
  <si>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</si>
  <si>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</si>
  <si>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</si>
  <si>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</si>
  <si>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</si>
  <si>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</si>
  <si>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</si>
  <si>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</si>
  <si>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</si>
  <si>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</si>
  <si>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</si>
  <si>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</si>
  <si>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</si>
  <si>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</si>
  <si>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</si>
  <si>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</si>
  <si>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</si>
  <si>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</si>
  <si>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</si>
  <si>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</si>
  <si>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</si>
  <si>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</si>
  <si>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</si>
  <si>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</si>
  <si>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</si>
  <si>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</si>
  <si>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</si>
  <si>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</si>
  <si>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</si>
  <si>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</si>
  <si>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</si>
  <si>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</si>
  <si>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</si>
  <si>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</si>
  <si>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</si>
  <si>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</si>
  <si>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</si>
  <si>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</si>
  <si>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</si>
  <si>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</si>
  <si>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</si>
  <si>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</si>
  <si>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</si>
  <si>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</si>
  <si>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</si>
  <si>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</si>
  <si>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</si>
  <si>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</si>
  <si>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</si>
  <si>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</si>
  <si>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</si>
  <si>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</si>
  <si>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</si>
  <si>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</si>
  <si>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</si>
  <si>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</si>
  <si>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</si>
  <si>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</si>
  <si>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</si>
  <si>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</si>
  <si>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</si>
  <si>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</si>
  <si>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</si>
  <si>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</si>
  <si>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</si>
  <si>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</si>
  <si>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</si>
  <si>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</si>
  <si>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</si>
  <si>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</si>
  <si>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</si>
  <si>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</si>
  <si>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</si>
  <si>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</si>
  <si>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</si>
  <si>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</si>
  <si>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</si>
  <si>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</si>
  <si>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</si>
  <si>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</si>
  <si>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</si>
  <si>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</si>
  <si>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</si>
  <si>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</si>
  <si>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</si>
  <si>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</si>
  <si>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</si>
  <si>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</si>
  <si>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</si>
  <si>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</si>
  <si>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</si>
  <si>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</si>
  <si>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</si>
  <si>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</si>
  <si>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</si>
  <si>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</si>
  <si>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</si>
  <si>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</si>
  <si>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</si>
  <si>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</si>
  <si>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</si>
  <si>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</si>
  <si>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</si>
  <si>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</si>
  <si>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</si>
  <si>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</si>
  <si>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</si>
  <si>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</si>
  <si>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</si>
  <si>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</si>
  <si>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</si>
  <si>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</si>
  <si>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</si>
  <si>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</si>
  <si>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</si>
  <si>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</si>
  <si>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</si>
  <si>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</si>
  <si>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</si>
  <si>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</si>
  <si>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</si>
  <si>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</si>
  <si>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</si>
  <si>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</si>
  <si>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</si>
  <si>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</si>
  <si>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</si>
  <si>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</si>
  <si>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</si>
  <si>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</si>
  <si>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</si>
  <si>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</si>
  <si>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</si>
  <si>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</si>
  <si>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</si>
  <si>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</si>
  <si>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</si>
  <si>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</si>
  <si>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</si>
  <si>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</si>
  <si>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</si>
  <si>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</si>
  <si>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</si>
  <si>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</si>
  <si>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</si>
  <si>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</si>
  <si>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</si>
  <si>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</si>
  <si>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</si>
  <si>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</si>
  <si>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</si>
  <si>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</si>
  <si>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</si>
  <si>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</si>
  <si>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</si>
  <si>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</si>
  <si>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</si>
  <si>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</si>
  <si>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</si>
  <si>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</si>
  <si>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</si>
  <si>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</si>
  <si>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</si>
  <si>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</si>
  <si>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</si>
  <si>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</si>
  <si>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</si>
  <si>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</si>
  <si>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</si>
  <si>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</si>
  <si>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</si>
  <si>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</si>
  <si>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</si>
  <si>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</si>
  <si>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</si>
  <si>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</si>
  <si>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</si>
  <si>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</si>
  <si>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</si>
  <si>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</si>
  <si>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</si>
  <si>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</si>
  <si>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</si>
  <si>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</si>
  <si>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</si>
  <si>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</si>
  <si>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</si>
  <si>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</si>
  <si>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</si>
  <si>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</si>
  <si>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</si>
  <si>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</si>
  <si>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</si>
  <si>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</si>
  <si>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</si>
  <si>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</si>
  <si>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</si>
  <si>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</si>
  <si>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</si>
  <si>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</si>
  <si>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</si>
  <si>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</si>
  <si>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</si>
  <si>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</si>
  <si>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</si>
  <si>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</si>
  <si>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</si>
  <si>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</si>
  <si>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</si>
  <si>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</si>
  <si>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</si>
  <si>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</si>
  <si>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</si>
  <si>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</si>
  <si>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</si>
  <si>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</si>
  <si>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</si>
  <si>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</si>
  <si>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</si>
  <si>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</si>
  <si>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</si>
  <si>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</si>
  <si>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</si>
  <si>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</si>
  <si>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</si>
  <si>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</si>
  <si>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</si>
  <si>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</si>
  <si>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</si>
  <si>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</si>
  <si>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</si>
  <si>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</si>
  <si>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</si>
  <si>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</si>
  <si>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</si>
  <si>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</si>
  <si>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</si>
  <si>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</si>
  <si>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</si>
  <si>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</si>
  <si>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</si>
  <si>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</si>
  <si>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</si>
  <si>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</si>
  <si>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</si>
  <si>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</si>
  <si>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</si>
  <si>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</si>
  <si>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</si>
  <si>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</si>
  <si>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</si>
  <si>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</si>
  <si>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</si>
  <si>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</si>
  <si>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</si>
  <si>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</si>
  <si>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</si>
  <si>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</si>
  <si>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</si>
  <si>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</si>
  <si>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</si>
  <si>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</si>
  <si>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</si>
  <si>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</si>
  <si>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</si>
  <si>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</si>
  <si>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</si>
  <si>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</si>
  <si>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</si>
  <si>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</si>
  <si>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</si>
  <si>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</si>
  <si>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</si>
  <si>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</si>
  <si>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</si>
  <si>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</si>
  <si>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</si>
  <si>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</si>
  <si>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</si>
  <si>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</si>
  <si>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</si>
  <si>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</si>
  <si>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</si>
  <si>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</si>
  <si>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</si>
  <si>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</si>
  <si>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</si>
  <si>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</si>
  <si>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</si>
  <si>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</si>
  <si>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</si>
  <si>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</si>
  <si>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</si>
  <si>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</si>
  <si>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</si>
  <si>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</si>
  <si>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</si>
  <si>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</si>
  <si>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</si>
  <si>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</si>
  <si>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</si>
  <si>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</si>
  <si>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</si>
  <si>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</si>
  <si>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</si>
  <si>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</si>
  <si>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</si>
  <si>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</si>
  <si>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</si>
  <si>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</si>
  <si>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</si>
  <si>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</si>
  <si>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</si>
  <si>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</si>
  <si>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</si>
  <si>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</si>
  <si>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</si>
  <si>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</si>
  <si>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</si>
  <si>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</si>
  <si>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</si>
  <si>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</si>
  <si>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</si>
  <si>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</si>
  <si>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</si>
  <si>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</si>
  <si>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</si>
  <si>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</si>
  <si>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</si>
  <si>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</si>
  <si>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</si>
  <si>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</si>
  <si>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</si>
  <si>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</si>
  <si>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</si>
  <si>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</si>
  <si>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</si>
  <si>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</si>
  <si>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</si>
  <si>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</si>
  <si>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</si>
  <si>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</si>
  <si>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</si>
  <si>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</si>
  <si>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</si>
  <si>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</si>
  <si>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</si>
  <si>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</si>
  <si>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</si>
  <si>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</si>
  <si>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</si>
  <si>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</si>
  <si>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</si>
  <si>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</si>
  <si>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</si>
  <si>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</si>
  <si>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</si>
  <si>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</si>
  <si>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</si>
  <si>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</si>
  <si>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</si>
  <si>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</si>
  <si>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</si>
  <si>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</si>
  <si>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</si>
  <si>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</si>
  <si>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</si>
  <si>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</si>
  <si>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</si>
  <si>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</si>
  <si>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</si>
  <si>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</si>
  <si>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</si>
  <si>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</si>
  <si>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</si>
  <si>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</si>
  <si>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</si>
  <si>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</si>
  <si>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</si>
  <si>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</si>
  <si>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</si>
  <si>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</si>
  <si>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</si>
  <si>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</si>
  <si>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</si>
  <si>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</si>
  <si>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</si>
  <si>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</si>
  <si>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</si>
  <si>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</si>
  <si>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</si>
  <si>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</si>
  <si>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</si>
  <si>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</si>
  <si>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</si>
  <si>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</si>
  <si>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</si>
  <si>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</si>
  <si>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</si>
  <si>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</si>
  <si>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</si>
  <si>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</si>
  <si>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</si>
  <si>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</si>
  <si>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</si>
  <si>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</si>
  <si>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</si>
  <si>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</si>
  <si>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</si>
  <si>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</si>
  <si>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</si>
  <si>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</si>
  <si>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</si>
  <si>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</si>
  <si>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</si>
  <si>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</si>
  <si>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</si>
  <si>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</si>
  <si>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</si>
  <si>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</si>
  <si>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</si>
  <si>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</si>
  <si>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</si>
  <si>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</si>
  <si>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</si>
  <si>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</si>
  <si>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</si>
  <si>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</si>
  <si>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</si>
  <si>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</si>
  <si>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</si>
  <si>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</si>
  <si>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</si>
  <si>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</si>
  <si>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</si>
  <si>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</si>
  <si>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</si>
  <si>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</si>
  <si>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</si>
  <si>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</si>
  <si>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</si>
  <si>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</si>
  <si>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</si>
  <si>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</si>
  <si>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</si>
  <si>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</si>
  <si>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</si>
  <si>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</si>
  <si>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</si>
  <si>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</si>
  <si>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</si>
  <si>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</si>
  <si>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</si>
  <si>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</si>
  <si>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</si>
  <si>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</si>
  <si>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</si>
  <si>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</si>
  <si>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</si>
  <si>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</si>
  <si>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</si>
  <si>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</si>
  <si>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</si>
  <si>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</si>
  <si>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</si>
  <si>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</si>
  <si>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</si>
  <si>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</si>
  <si>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</si>
  <si>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</si>
  <si>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</si>
  <si>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</si>
  <si>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</si>
  <si>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</si>
  <si>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</si>
  <si>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</si>
  <si>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</si>
  <si>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</si>
  <si>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</si>
  <si>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</si>
  <si>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</si>
  <si>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</si>
  <si>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</si>
  <si>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</si>
  <si>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</si>
  <si>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</si>
  <si>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</si>
  <si>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</si>
  <si>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</si>
  <si>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</si>
  <si>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</si>
  <si>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</si>
  <si>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</si>
  <si>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</si>
  <si>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</si>
  <si>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</si>
  <si>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</si>
  <si>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</si>
  <si>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</si>
  <si>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</si>
  <si>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</si>
  <si>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</si>
  <si>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</si>
  <si>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</si>
  <si>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</si>
  <si>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</si>
  <si>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</si>
  <si>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</si>
  <si>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</si>
  <si>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</si>
  <si>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</si>
  <si>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</si>
  <si>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</si>
  <si>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</si>
  <si>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</si>
  <si>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</si>
  <si>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</si>
  <si>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</si>
  <si>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</si>
  <si>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</si>
  <si>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</si>
  <si>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</si>
  <si>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</si>
  <si>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</si>
  <si>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</si>
  <si>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</si>
  <si>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</si>
  <si>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</si>
  <si>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</si>
  <si>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</si>
  <si>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</si>
  <si>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</si>
  <si>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</si>
  <si>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</si>
  <si>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</si>
  <si>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</si>
  <si>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</si>
  <si>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</si>
  <si>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</si>
  <si>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</si>
  <si>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</si>
  <si>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</si>
  <si>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</si>
  <si>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</si>
  <si>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</si>
  <si>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</si>
  <si>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</si>
  <si>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</si>
  <si>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</si>
  <si>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</si>
  <si>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</si>
  <si>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</si>
  <si>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</si>
  <si>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</si>
  <si>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</si>
  <si>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</si>
  <si>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</si>
  <si>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</si>
  <si>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</si>
  <si>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</si>
  <si>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</si>
  <si>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</si>
  <si>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</si>
  <si>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</si>
  <si>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</si>
  <si>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</si>
  <si>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</si>
  <si>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</si>
  <si>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</si>
  <si>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</si>
  <si>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</si>
  <si>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</si>
  <si>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</si>
  <si>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</si>
  <si>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</si>
  <si>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</si>
  <si>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</si>
  <si>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</si>
  <si>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</si>
  <si>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</si>
  <si>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</si>
  <si>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</si>
  <si>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</si>
  <si>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</si>
  <si>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</si>
  <si>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</si>
  <si>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</si>
  <si>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</si>
  <si>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</si>
  <si>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</si>
  <si>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</si>
  <si>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</si>
  <si>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</si>
  <si>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</si>
  <si>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</si>
  <si>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</si>
  <si>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</si>
  <si>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</si>
  <si>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</si>
  <si>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</si>
  <si>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</si>
  <si>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</si>
  <si>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</si>
  <si>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</si>
  <si>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</si>
  <si>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</si>
  <si>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</si>
  <si>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</si>
  <si>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</si>
  <si>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</si>
  <si>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</si>
  <si>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</si>
  <si>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</si>
  <si>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</si>
  <si>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</si>
  <si>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</si>
  <si>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</si>
  <si>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</si>
  <si>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</si>
  <si>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</si>
  <si>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</si>
  <si>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</si>
  <si>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</si>
  <si>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</si>
  <si>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</si>
  <si>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</si>
  <si>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</si>
  <si>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</si>
  <si>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</si>
  <si>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</si>
  <si>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</si>
  <si>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</si>
  <si>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</si>
  <si>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</si>
  <si>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</si>
  <si>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</si>
  <si>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</si>
  <si>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</si>
  <si>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</si>
  <si>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</si>
  <si>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</si>
  <si>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</si>
  <si>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</si>
  <si>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</si>
  <si>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</si>
  <si>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</si>
  <si>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</si>
  <si>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</si>
  <si>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</si>
  <si>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</si>
  <si>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</si>
  <si>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</si>
  <si>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</si>
  <si>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</si>
  <si>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</si>
  <si>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</si>
  <si>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</si>
  <si>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</si>
  <si>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</si>
  <si>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</si>
  <si>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</si>
  <si>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</si>
  <si>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</si>
  <si>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</si>
  <si>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</si>
  <si>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</si>
  <si>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</si>
  <si>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</si>
  <si>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</si>
  <si>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</si>
  <si>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</si>
  <si>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</si>
  <si>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</si>
  <si>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</si>
  <si>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</si>
  <si>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</si>
  <si>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</si>
  <si>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</si>
  <si>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</si>
  <si>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</si>
  <si>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</si>
  <si>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</si>
  <si>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</si>
  <si>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</si>
  <si>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</si>
  <si>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</si>
  <si>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</si>
  <si>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</si>
  <si>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</si>
  <si>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</si>
  <si>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</si>
  <si>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</si>
  <si>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</si>
  <si>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</si>
  <si>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</si>
  <si>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</si>
  <si>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</si>
  <si>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</si>
  <si>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</si>
  <si>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</si>
  <si>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</si>
  <si>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</si>
  <si>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</si>
  <si>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</si>
  <si>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</si>
  <si>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</si>
  <si>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</si>
  <si>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</si>
  <si>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</si>
  <si>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</si>
  <si>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</si>
  <si>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</si>
  <si>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</si>
  <si>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</si>
  <si>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</si>
  <si>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</si>
  <si>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</si>
  <si>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</si>
  <si>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</si>
  <si>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</si>
  <si>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</si>
  <si>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</si>
  <si>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</si>
  <si>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</si>
  <si>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</si>
  <si>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</si>
  <si>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</si>
  <si>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</si>
  <si>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</si>
  <si>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</si>
  <si>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</si>
  <si>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</si>
  <si>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</si>
  <si>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</si>
  <si>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</si>
  <si>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</si>
  <si>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</si>
  <si>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</si>
  <si>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</si>
  <si>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</si>
  <si>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</si>
  <si>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</si>
  <si>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</si>
  <si>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</si>
  <si>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</si>
  <si>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</si>
  <si>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</si>
  <si>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</si>
  <si>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</si>
  <si>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</si>
  <si>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</si>
  <si>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</si>
  <si>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</si>
  <si>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</si>
  <si>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</si>
  <si>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</si>
  <si>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</si>
  <si>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</si>
  <si>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</si>
  <si>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</si>
  <si>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</si>
  <si>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</si>
  <si>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</si>
  <si>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</si>
  <si>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</si>
  <si>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</si>
  <si>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</si>
  <si>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</si>
  <si>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</si>
  <si>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</si>
  <si>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</si>
  <si>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</si>
  <si>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</si>
  <si>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</si>
  <si>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</si>
  <si>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</si>
  <si>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</si>
  <si>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</si>
  <si>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</si>
  <si>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</si>
  <si>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</si>
  <si>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</si>
  <si>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</si>
  <si>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</si>
  <si>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</si>
  <si>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</si>
  <si>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</si>
  <si>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</si>
  <si>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</si>
  <si>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</si>
  <si>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</si>
  <si>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</si>
  <si>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</si>
  <si>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</si>
  <si>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</si>
  <si>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</si>
  <si>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</si>
  <si>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</si>
  <si>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</si>
  <si>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</si>
  <si>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</si>
  <si>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</si>
  <si>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</si>
  <si>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</si>
  <si>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</si>
  <si>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</si>
  <si>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</si>
  <si>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</si>
  <si>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</si>
  <si>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</si>
  <si>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</si>
  <si>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</si>
  <si>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</si>
  <si>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</si>
  <si>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</si>
  <si>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</si>
  <si>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</si>
  <si>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</si>
  <si>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</si>
  <si>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</si>
  <si>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</si>
  <si>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</si>
  <si>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</si>
  <si>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</si>
  <si>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</si>
  <si>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</si>
  <si>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</si>
  <si>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</si>
  <si>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</si>
  <si>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</si>
  <si>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</si>
  <si>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</si>
  <si>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</si>
  <si>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</si>
  <si>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</si>
  <si>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</si>
  <si>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</si>
  <si>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</si>
  <si>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</si>
  <si>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</si>
  <si>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</si>
  <si>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</si>
  <si>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</si>
  <si>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</si>
  <si>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</si>
  <si>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</si>
  <si>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</si>
  <si>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</si>
  <si>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</si>
  <si>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</si>
  <si>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</si>
  <si>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</si>
  <si>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</si>
  <si>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</si>
  <si>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</si>
  <si>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</si>
  <si>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</si>
  <si>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</si>
  <si>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</si>
  <si>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</si>
  <si>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</si>
  <si>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</si>
  <si>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</si>
  <si>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</si>
  <si>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</si>
  <si>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</si>
  <si>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</si>
  <si>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</si>
  <si>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</si>
  <si>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</si>
  <si>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</si>
  <si>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</si>
  <si>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</si>
  <si>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</si>
  <si>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</si>
  <si>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</si>
  <si>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</si>
  <si>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</si>
  <si>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</si>
  <si>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</si>
  <si>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</si>
  <si>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</si>
  <si>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</si>
  <si>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</si>
  <si>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</si>
  <si>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</si>
  <si>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</si>
  <si>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</si>
  <si>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</si>
  <si>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</si>
  <si>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</si>
  <si>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</si>
  <si>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</si>
  <si>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</si>
  <si>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</si>
  <si>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</si>
  <si>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</si>
  <si>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</si>
  <si>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</si>
  <si>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</si>
  <si>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</si>
  <si>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</si>
  <si>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</si>
  <si>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</si>
  <si>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</si>
  <si>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</si>
  <si>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</si>
  <si>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</si>
  <si>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</si>
  <si>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</si>
  <si>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</si>
  <si>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</si>
  <si>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</si>
  <si>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</si>
  <si>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</si>
  <si>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</si>
  <si>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</si>
  <si>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</si>
  <si>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</si>
  <si>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</si>
  <si>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</si>
  <si>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</si>
  <si>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</si>
  <si>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</si>
  <si>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</si>
  <si>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</si>
  <si>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</si>
  <si>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</si>
  <si>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</si>
  <si>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</si>
  <si>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</si>
  <si>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</si>
  <si>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</si>
  <si>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</si>
  <si>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</si>
  <si>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</si>
  <si>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</si>
  <si>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</si>
  <si>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</si>
  <si>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</si>
  <si>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</si>
  <si>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</si>
  <si>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</si>
  <si>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</si>
  <si>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</si>
  <si>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</si>
  <si>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</si>
  <si>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</si>
  <si>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</si>
  <si>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</si>
  <si>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</si>
  <si>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</si>
  <si>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</si>
  <si>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</si>
  <si>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</si>
  <si>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</si>
  <si>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</si>
  <si>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</si>
  <si>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</si>
  <si>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</si>
  <si>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</si>
  <si>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</si>
  <si>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</si>
  <si>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</si>
  <si>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</si>
  <si>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</si>
  <si>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</si>
  <si>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</si>
  <si>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</si>
  <si>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</si>
  <si>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</si>
  <si>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</si>
  <si>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</si>
  <si>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</si>
  <si>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</si>
  <si>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</si>
  <si>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</si>
  <si>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</si>
  <si>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</si>
  <si>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</si>
  <si>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</si>
  <si>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</si>
  <si>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</si>
  <si>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</si>
  <si>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</si>
  <si>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</si>
  <si>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</si>
  <si>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</si>
  <si>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</si>
  <si>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</si>
  <si>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</si>
  <si>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</si>
  <si>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</si>
  <si>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</si>
  <si>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</si>
  <si>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</si>
  <si>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</si>
  <si>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</si>
  <si>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</si>
  <si>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</si>
  <si>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</si>
  <si>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</si>
  <si>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</si>
  <si>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</si>
  <si>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</si>
  <si>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</si>
  <si>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</si>
  <si>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</si>
  <si>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</si>
  <si>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</si>
  <si>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</si>
  <si>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</si>
  <si>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</si>
  <si>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</si>
  <si>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</si>
  <si>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</si>
  <si>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</si>
  <si>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</si>
  <si>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</si>
  <si>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</si>
  <si>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</si>
  <si>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</si>
  <si>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</si>
  <si>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</si>
  <si>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</si>
  <si>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</si>
  <si>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</si>
  <si>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</si>
  <si>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</si>
  <si>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</si>
  <si>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</si>
  <si>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</si>
  <si>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</si>
  <si>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</si>
  <si>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</si>
  <si>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</si>
  <si>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</si>
  <si>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</si>
  <si>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</si>
  <si>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</si>
  <si>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</si>
  <si>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</si>
  <si>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</si>
  <si>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</si>
  <si>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</si>
  <si>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</si>
  <si>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</si>
  <si>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</si>
  <si>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</si>
  <si>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</si>
  <si>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</si>
  <si>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</si>
  <si>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</si>
  <si>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</si>
  <si>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</si>
  <si>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</si>
  <si>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</si>
  <si>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</si>
  <si>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</si>
  <si>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</si>
  <si>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</si>
  <si>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</si>
  <si>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</si>
  <si>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</si>
  <si>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</si>
  <si>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</si>
  <si>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</si>
  <si>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</si>
  <si>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</si>
  <si>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</si>
  <si>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</si>
  <si>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</si>
  <si>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</si>
  <si>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</si>
  <si>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</si>
  <si>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</si>
  <si>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</si>
  <si>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</si>
  <si>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</si>
  <si>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</si>
  <si>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</si>
  <si>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</si>
  <si>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</si>
  <si>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</si>
  <si>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</si>
  <si>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</si>
  <si>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</si>
  <si>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</si>
  <si>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</si>
  <si>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</si>
  <si>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</si>
  <si>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</si>
  <si>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</si>
  <si>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</si>
  <si>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</si>
  <si>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</si>
  <si>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</si>
  <si>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</si>
  <si>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</si>
  <si>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</si>
  <si>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</si>
  <si>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</si>
  <si>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</si>
  <si>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</si>
  <si>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</si>
  <si>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</si>
  <si>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</si>
  <si>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</si>
  <si>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</si>
  <si>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</si>
  <si>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</si>
  <si>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</si>
  <si>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</si>
  <si>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</si>
  <si>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</si>
  <si>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</si>
  <si>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</si>
  <si>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</si>
  <si>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</si>
  <si>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</si>
  <si>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</si>
  <si>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</si>
  <si>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</si>
  <si>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</si>
  <si>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</si>
  <si>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</si>
  <si>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</si>
  <si>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</si>
  <si>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</si>
  <si>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</si>
  <si>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</si>
  <si>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</si>
  <si>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</si>
  <si>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</si>
  <si>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</si>
  <si>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</si>
  <si>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</si>
  <si>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</si>
  <si>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</si>
  <si>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</si>
  <si>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</si>
  <si>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</si>
  <si>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</si>
  <si>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</si>
  <si>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</si>
  <si>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</si>
  <si>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</si>
  <si>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</si>
  <si>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</si>
  <si>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</si>
  <si>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</si>
  <si>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</si>
  <si>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</si>
  <si>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</si>
  <si>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</si>
  <si>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</si>
  <si>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</si>
  <si>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</si>
  <si>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</si>
  <si>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</si>
  <si>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</si>
  <si>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</si>
  <si>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</si>
  <si>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</si>
  <si>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</si>
  <si>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</si>
  <si>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</si>
  <si>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</si>
  <si>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</si>
  <si>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</si>
  <si>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</si>
  <si>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</si>
  <si>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</si>
  <si>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</si>
  <si>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</si>
  <si>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</si>
  <si>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</si>
  <si>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</si>
  <si>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</si>
  <si>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</si>
  <si>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</si>
  <si>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</si>
  <si>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</si>
  <si>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</si>
  <si>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</si>
  <si>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</si>
  <si>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</si>
  <si>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</si>
  <si>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</si>
  <si>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</si>
  <si>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</si>
  <si>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</si>
  <si>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</si>
  <si>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</si>
  <si>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</si>
  <si>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</si>
  <si>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</si>
  <si>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</si>
  <si>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</si>
  <si>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</si>
  <si>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</si>
  <si>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</si>
  <si>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</si>
  <si>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</si>
  <si>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</si>
  <si>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</si>
  <si>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</si>
  <si>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</si>
  <si>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</si>
  <si>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</si>
  <si>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</si>
  <si>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</si>
  <si>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</si>
  <si>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</si>
  <si>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</si>
  <si>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</si>
  <si>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</si>
  <si>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</si>
  <si>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</si>
  <si>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</si>
  <si>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</si>
  <si>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</si>
  <si>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</si>
  <si>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</si>
  <si>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</si>
  <si>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</si>
  <si>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</si>
  <si>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</si>
  <si>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</si>
  <si>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</si>
  <si>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</si>
  <si>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</si>
  <si>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</si>
  <si>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</si>
  <si>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</si>
  <si>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</si>
  <si>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</si>
  <si>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</si>
  <si>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</si>
  <si>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</si>
  <si>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</si>
  <si>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</si>
  <si>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</si>
  <si>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</si>
  <si>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</si>
  <si>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</si>
  <si>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</si>
  <si>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</si>
  <si>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</si>
  <si>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</si>
  <si>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</si>
  <si>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</si>
  <si>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</si>
  <si>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</si>
  <si>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</si>
  <si>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</si>
  <si>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</si>
  <si>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</si>
  <si>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</si>
  <si>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</si>
  <si>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</si>
  <si>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</si>
  <si>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</si>
  <si>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</si>
  <si>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</si>
  <si>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</si>
  <si>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</si>
  <si>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</si>
  <si>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</si>
  <si>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</si>
  <si>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</si>
  <si>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</si>
  <si>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</si>
  <si>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</si>
  <si>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</si>
  <si>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</si>
  <si>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</si>
  <si>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</si>
  <si>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</si>
  <si>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</si>
  <si>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</si>
  <si>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</si>
  <si>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</si>
  <si>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</si>
  <si>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</si>
  <si>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</si>
  <si>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</si>
  <si>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</si>
  <si>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</si>
  <si>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</si>
  <si>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</si>
  <si>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</si>
  <si>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</si>
  <si>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</si>
  <si>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</si>
  <si>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</si>
  <si>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</si>
  <si>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</si>
  <si>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</si>
  <si>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</si>
  <si>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</si>
  <si>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</si>
  <si>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</si>
  <si>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</si>
  <si>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</si>
  <si>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</si>
  <si>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</si>
  <si>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</si>
  <si>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</si>
  <si>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</si>
  <si>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</si>
  <si>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</si>
  <si>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</si>
  <si>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</si>
  <si>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</si>
  <si>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</si>
  <si>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</si>
  <si>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</si>
  <si>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</si>
  <si>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</si>
  <si>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</si>
  <si>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</si>
  <si>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</si>
  <si>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</si>
  <si>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</si>
  <si>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</si>
  <si>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</si>
  <si>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</si>
  <si>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</si>
  <si>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</si>
  <si>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</si>
  <si>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</si>
  <si>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</si>
  <si>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</si>
  <si>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</si>
  <si>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</si>
  <si>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</si>
  <si>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</si>
  <si>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</si>
  <si>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</si>
  <si>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</si>
  <si>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</si>
  <si>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</si>
  <si>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</si>
  <si>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</si>
  <si>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</si>
  <si>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</si>
  <si>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</si>
  <si>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</si>
  <si>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</si>
  <si>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</si>
  <si>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</si>
  <si>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</si>
  <si>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</si>
  <si>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</si>
  <si>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</si>
  <si>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</si>
  <si>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</si>
  <si>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</si>
  <si>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</si>
  <si>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</si>
  <si>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</si>
  <si>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</si>
  <si>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</si>
  <si>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</si>
  <si>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</si>
  <si>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</si>
  <si>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</si>
  <si>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</si>
  <si>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</si>
  <si>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</si>
  <si>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</si>
  <si>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</si>
  <si>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</si>
  <si>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</si>
  <si>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</si>
  <si>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</si>
  <si>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</si>
  <si>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</si>
  <si>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</si>
  <si>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</si>
  <si>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</si>
  <si>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</si>
  <si>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</si>
  <si>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</si>
  <si>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</si>
  <si>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</si>
  <si>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</si>
  <si>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</si>
  <si>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</si>
  <si>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</si>
  <si>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</si>
  <si>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</si>
  <si>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</si>
  <si>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</si>
  <si>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</si>
  <si>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</si>
  <si>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</si>
  <si>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</si>
  <si>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</si>
  <si>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</si>
  <si>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</si>
  <si>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</si>
  <si>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</si>
  <si>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</si>
  <si>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</si>
  <si>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</si>
  <si>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</si>
  <si>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</si>
  <si>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</si>
  <si>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</si>
  <si>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</si>
  <si>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</si>
  <si>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</si>
  <si>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</si>
  <si>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</si>
  <si>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</si>
  <si>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</si>
  <si>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</si>
  <si>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</si>
  <si>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</si>
  <si>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</si>
  <si>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</si>
  <si>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</si>
  <si>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</si>
  <si>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</si>
  <si>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</si>
  <si>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</si>
  <si>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</si>
  <si>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</si>
  <si>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</si>
  <si>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</si>
  <si>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</si>
  <si>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</si>
  <si>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</si>
  <si>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</si>
  <si>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</si>
  <si>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</si>
  <si>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</si>
  <si>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</si>
  <si>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</si>
  <si>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</si>
  <si>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</si>
  <si>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</si>
  <si>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</si>
  <si>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</si>
  <si>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</si>
  <si>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</si>
  <si>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</si>
  <si>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</si>
  <si>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</si>
  <si>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</si>
  <si>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</si>
  <si>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</si>
  <si>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</si>
  <si>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</si>
  <si>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</si>
  <si>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</si>
  <si>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</si>
  <si>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</si>
  <si>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</si>
  <si>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</si>
  <si>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</si>
  <si>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</si>
  <si>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</si>
  <si>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</si>
  <si>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</si>
  <si>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</si>
  <si>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</si>
  <si>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</si>
  <si>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</si>
  <si>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</si>
  <si>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</si>
  <si>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</si>
  <si>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</si>
  <si>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</si>
  <si>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</si>
  <si>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</si>
  <si>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</si>
  <si>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</si>
  <si>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</si>
  <si>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</si>
  <si>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</si>
  <si>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</si>
  <si>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</si>
  <si>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</si>
  <si>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</si>
  <si>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</si>
  <si>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</si>
  <si>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</si>
  <si>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</si>
  <si>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</si>
  <si>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</si>
  <si>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</si>
  <si>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</si>
  <si>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</si>
  <si>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</si>
  <si>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</si>
  <si>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</si>
  <si>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</si>
  <si>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</si>
  <si>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</si>
  <si>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</si>
  <si>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</si>
  <si>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</si>
  <si>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</si>
  <si>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</si>
  <si>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</si>
  <si>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</si>
  <si>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</si>
  <si>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</si>
  <si>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</si>
  <si>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</si>
  <si>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</si>
  <si>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</si>
  <si>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</si>
  <si>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</si>
  <si>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</si>
  <si>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</si>
  <si>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</si>
  <si>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</si>
  <si>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</si>
  <si>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</si>
  <si>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</si>
  <si>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</si>
  <si>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</si>
  <si>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</si>
  <si>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</si>
  <si>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</si>
  <si>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</si>
  <si>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</si>
  <si>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</si>
  <si>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</si>
  <si>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</si>
  <si>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</si>
  <si>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</si>
  <si>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</si>
  <si>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</si>
  <si>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</si>
  <si>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</si>
  <si>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</si>
  <si>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</si>
  <si>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</si>
  <si>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</si>
  <si>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</si>
  <si>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</si>
  <si>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</si>
  <si>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</si>
  <si>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</si>
  <si>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</si>
  <si>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</si>
  <si>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</si>
  <si>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</si>
  <si>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</si>
  <si>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</si>
  <si>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</si>
  <si>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</si>
  <si>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</si>
  <si>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</si>
  <si>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</si>
  <si>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</si>
  <si>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</si>
  <si>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</si>
  <si>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</si>
  <si>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</si>
  <si>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</si>
  <si>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</si>
  <si>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</si>
  <si>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</si>
  <si>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</si>
  <si>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</si>
  <si>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</si>
  <si>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</si>
  <si>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</si>
  <si>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</si>
  <si>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</si>
  <si>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</si>
  <si>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</si>
  <si>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</si>
  <si>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</si>
  <si>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</si>
  <si>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</si>
  <si>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</si>
  <si>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</si>
  <si>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</si>
  <si>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</si>
  <si>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</si>
  <si>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</si>
  <si>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</si>
  <si>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</si>
  <si>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</si>
  <si>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</si>
  <si>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</si>
  <si>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</si>
  <si>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</si>
  <si>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</si>
  <si>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</si>
  <si>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</si>
  <si>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</si>
  <si>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</si>
  <si>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</si>
  <si>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</si>
  <si>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</si>
  <si>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</si>
  <si>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</si>
  <si>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</si>
  <si>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</si>
  <si>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</si>
  <si>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</si>
  <si>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</si>
  <si>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</si>
  <si>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</si>
  <si>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</si>
  <si>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</si>
  <si>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</si>
  <si>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</si>
  <si>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</si>
  <si>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</si>
  <si>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</si>
  <si>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</si>
  <si>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</si>
  <si>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</si>
  <si>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</si>
  <si>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</si>
  <si>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</si>
  <si>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</si>
  <si>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</si>
  <si>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</si>
  <si>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</si>
  <si>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</si>
  <si>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</si>
  <si>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</si>
  <si>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</si>
  <si>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</si>
  <si>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</si>
  <si>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</si>
  <si>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</si>
  <si>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</si>
  <si>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</si>
  <si>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</si>
  <si>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</si>
  <si>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</si>
  <si>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</si>
  <si>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</si>
  <si>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</si>
  <si>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</si>
  <si>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</si>
  <si>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</si>
  <si>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</si>
  <si>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</si>
  <si>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</si>
  <si>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</si>
  <si>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</si>
  <si>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</si>
  <si>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</si>
  <si>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</si>
  <si>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</si>
  <si>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</si>
  <si>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</si>
  <si>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</si>
  <si>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</si>
  <si>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</si>
  <si>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</si>
  <si>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</si>
  <si>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</si>
  <si>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</si>
  <si>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</si>
  <si>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</si>
  <si>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</si>
  <si>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</si>
  <si>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</si>
  <si>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</si>
  <si>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</si>
  <si>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</si>
  <si>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</si>
  <si>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</si>
  <si>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</si>
  <si>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</si>
  <si>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</si>
  <si>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</si>
  <si>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</si>
  <si>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</si>
  <si>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</si>
  <si>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</si>
  <si>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</si>
  <si>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</si>
  <si>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</si>
  <si>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</si>
  <si>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</si>
  <si>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</si>
  <si>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</si>
  <si>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</si>
  <si>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</si>
  <si>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</si>
  <si>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</si>
  <si>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</si>
  <si>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</si>
  <si>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</si>
  <si>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</si>
  <si>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</si>
  <si>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</si>
  <si>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</si>
  <si>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</si>
  <si>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</si>
  <si>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</si>
  <si>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</si>
  <si>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</si>
  <si>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</si>
  <si>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</si>
  <si>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</si>
  <si>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</si>
  <si>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</si>
  <si>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</si>
  <si>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</si>
  <si>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</si>
  <si>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</si>
  <si>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</si>
  <si>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</si>
  <si>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</si>
  <si>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</si>
  <si>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</si>
  <si>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</si>
  <si>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</si>
  <si>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</si>
  <si>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</si>
  <si>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</si>
  <si>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</si>
  <si>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</si>
  <si>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</si>
  <si>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</si>
  <si>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</si>
  <si>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</si>
  <si>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</si>
  <si>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</si>
  <si>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</si>
  <si>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</si>
  <si>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</si>
  <si>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</si>
  <si>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</si>
  <si>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</si>
  <si>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</si>
  <si>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</si>
  <si>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</si>
  <si>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</si>
  <si>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</si>
  <si>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</si>
  <si>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</si>
  <si>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</si>
  <si>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</si>
  <si>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</si>
  <si>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</si>
  <si>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</si>
  <si>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</si>
  <si>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</si>
  <si>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</si>
  <si>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</si>
  <si>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</si>
  <si>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</si>
  <si>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</si>
  <si>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</si>
  <si>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</si>
  <si>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</si>
  <si>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</si>
  <si>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</si>
  <si>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</si>
  <si>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</si>
  <si>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</si>
  <si>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</si>
  <si>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</si>
  <si>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</si>
  <si>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</si>
  <si>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</si>
  <si>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</si>
  <si>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</si>
  <si>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</si>
  <si>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</si>
  <si>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</si>
  <si>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</si>
  <si>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</si>
  <si>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</si>
  <si>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</si>
  <si>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</si>
  <si>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</si>
  <si>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</si>
  <si>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</si>
  <si>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</si>
  <si>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</si>
  <si>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</si>
  <si>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</si>
  <si>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</si>
  <si>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</si>
  <si>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</si>
  <si>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</si>
  <si>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</si>
  <si>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</si>
  <si>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</si>
  <si>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</si>
  <si>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</si>
  <si>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</si>
  <si>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</si>
  <si>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</si>
  <si>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</si>
  <si>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</si>
  <si>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</si>
  <si>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</si>
  <si>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</si>
  <si>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</si>
  <si>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</si>
  <si>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</si>
  <si>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</si>
  <si>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</si>
  <si>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</si>
  <si>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</si>
  <si>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</si>
  <si>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</si>
  <si>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</si>
  <si>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</si>
  <si>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</si>
  <si>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</si>
  <si>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</si>
  <si>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</si>
  <si>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</si>
  <si>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</si>
  <si>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</si>
  <si>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</si>
  <si>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</si>
  <si>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</si>
  <si>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</si>
  <si>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</si>
  <si>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</si>
  <si>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</si>
  <si>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</si>
  <si>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</si>
  <si>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</si>
  <si>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</si>
  <si>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</si>
  <si>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</si>
  <si>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</si>
  <si>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</si>
  <si>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</si>
  <si>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</si>
  <si>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</si>
  <si>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</si>
  <si>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</si>
  <si>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</si>
  <si>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</si>
  <si>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</si>
  <si>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</si>
  <si>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</si>
  <si>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</si>
  <si>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</si>
  <si>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</si>
  <si>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</si>
  <si>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</si>
  <si>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</si>
  <si>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</si>
  <si>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</si>
  <si>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</si>
  <si>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</si>
  <si>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</si>
  <si>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</si>
  <si>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</si>
  <si>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</si>
  <si>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</si>
  <si>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</si>
  <si>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</si>
  <si>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</si>
  <si>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</si>
  <si>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</si>
  <si>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</si>
  <si>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</si>
  <si>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</si>
  <si>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</si>
  <si>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</si>
  <si>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</si>
  <si>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</si>
  <si>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</si>
  <si>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</si>
  <si>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</si>
  <si>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</si>
  <si>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</si>
  <si>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</si>
  <si>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</si>
  <si>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</si>
  <si>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</si>
  <si>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</si>
  <si>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</si>
  <si>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</si>
  <si>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</si>
  <si>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</si>
  <si>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</si>
  <si>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</si>
  <si>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</si>
  <si>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</si>
  <si>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</si>
  <si>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</si>
  <si>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</si>
  <si>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</si>
  <si>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</si>
  <si>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</si>
  <si>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</si>
  <si>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</si>
  <si>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</si>
  <si>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</si>
  <si>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</si>
  <si>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</si>
  <si>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</si>
  <si>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</si>
  <si>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</si>
  <si>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</si>
  <si>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</si>
  <si>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</si>
  <si>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</si>
  <si>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</si>
  <si>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</si>
  <si>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</si>
  <si>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</si>
  <si>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</si>
  <si>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</si>
  <si>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</si>
  <si>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</si>
  <si>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</si>
  <si>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</si>
  <si>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</si>
  <si>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</si>
  <si>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</si>
  <si>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</si>
  <si>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</si>
  <si>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</si>
  <si>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</si>
  <si>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</si>
  <si>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</si>
  <si>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</si>
  <si>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</si>
  <si>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</si>
  <si>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</si>
  <si>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</si>
  <si>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</si>
  <si>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</si>
  <si>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</si>
  <si>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</si>
  <si>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</si>
  <si>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</si>
  <si>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</si>
  <si>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</si>
  <si>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</si>
  <si>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</si>
  <si>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</si>
  <si>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</si>
  <si>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</si>
  <si>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</si>
  <si>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</si>
  <si>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</si>
  <si>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</si>
  <si>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</si>
  <si>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</si>
  <si>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</si>
  <si>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</si>
  <si>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</si>
  <si>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</si>
  <si>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</si>
  <si>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</si>
  <si>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</si>
  <si>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</si>
  <si>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</si>
  <si>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</si>
  <si>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</si>
  <si>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</si>
  <si>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</si>
  <si>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</si>
  <si>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</si>
  <si>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</si>
  <si>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</si>
  <si>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</si>
  <si>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</si>
  <si>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</si>
  <si>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</si>
  <si>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</si>
  <si>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</si>
  <si>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</si>
  <si>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</si>
  <si>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</si>
  <si>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</si>
  <si>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</si>
  <si>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</si>
  <si>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</si>
  <si>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</si>
  <si>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</si>
  <si>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</si>
  <si>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</si>
  <si>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</si>
  <si>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</si>
  <si>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</si>
  <si>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</si>
  <si>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</si>
  <si>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</si>
  <si>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</si>
  <si>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</si>
  <si>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</si>
  <si>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</si>
  <si>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</si>
  <si>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</si>
  <si>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</si>
  <si>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</si>
  <si>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</si>
  <si>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</si>
  <si>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</si>
  <si>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</si>
  <si>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</si>
  <si>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</si>
  <si>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</si>
  <si>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</si>
  <si>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</si>
  <si>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</si>
  <si>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</si>
  <si>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</si>
  <si>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</si>
  <si>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</si>
  <si>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</si>
  <si>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</si>
  <si>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</si>
  <si>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</si>
  <si>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</si>
  <si>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</si>
  <si>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</si>
  <si>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</si>
  <si>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</si>
  <si>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</si>
  <si>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</si>
  <si>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</si>
  <si>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</si>
  <si>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</si>
  <si>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</si>
  <si>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</si>
  <si>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</si>
  <si>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</si>
  <si>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</si>
  <si>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</si>
  <si>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</si>
  <si>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</si>
  <si>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</si>
  <si>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</si>
  <si>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</si>
  <si>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</si>
  <si>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</si>
  <si>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</si>
  <si>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</si>
  <si>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</si>
  <si>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</si>
  <si>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</si>
  <si>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</si>
  <si>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</si>
  <si>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</si>
  <si>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</si>
  <si>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</si>
  <si>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</si>
  <si>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</si>
  <si>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</si>
  <si>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</si>
  <si>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</si>
  <si>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</si>
  <si>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</si>
  <si>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</si>
  <si>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</si>
  <si>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</si>
  <si>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</si>
  <si>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</si>
  <si>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</si>
  <si>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</si>
  <si>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</si>
  <si>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</si>
  <si>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</si>
  <si>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</si>
  <si>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</si>
  <si>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</si>
  <si>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</si>
  <si>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</si>
  <si>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</si>
  <si>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</si>
  <si>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</si>
  <si>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</si>
  <si>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</si>
  <si>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</si>
  <si>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</si>
  <si>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</si>
  <si>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</si>
  <si>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</si>
  <si>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</si>
  <si>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</si>
  <si>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</si>
  <si>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</si>
  <si>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</si>
  <si>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</si>
  <si>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</si>
  <si>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</si>
  <si>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</si>
  <si>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</si>
  <si>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</si>
  <si>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</si>
  <si>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</si>
  <si>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</si>
  <si>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</si>
  <si>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</si>
  <si>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</si>
  <si>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</si>
  <si>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</si>
  <si>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</si>
  <si>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</si>
  <si>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</si>
  <si>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</si>
  <si>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</si>
  <si>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</si>
  <si>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</si>
  <si>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</si>
  <si>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</si>
  <si>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</si>
  <si>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</si>
  <si>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</si>
  <si>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</si>
  <si>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</si>
  <si>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</si>
  <si>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</si>
  <si>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</si>
  <si>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</si>
  <si>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</si>
  <si>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</si>
  <si>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</si>
  <si>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</si>
  <si>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</si>
  <si>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</si>
  <si>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</si>
  <si>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</si>
  <si>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</si>
  <si>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</si>
  <si>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</si>
  <si>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</si>
  <si>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</si>
  <si>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</si>
  <si>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</si>
  <si>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</si>
  <si>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</si>
  <si>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</si>
  <si>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</si>
  <si>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</si>
  <si>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</si>
  <si>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</si>
  <si>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</si>
  <si>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</si>
  <si>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</si>
  <si>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</si>
  <si>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</si>
  <si>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</si>
  <si>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</si>
  <si>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</si>
  <si>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</si>
  <si>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</si>
  <si>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</si>
  <si>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</si>
  <si>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</si>
  <si>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</si>
  <si>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</si>
  <si>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</si>
  <si>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</si>
  <si>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</si>
  <si>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</si>
  <si>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</si>
  <si>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</si>
  <si>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</si>
  <si>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</si>
  <si>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</si>
  <si>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</si>
  <si>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</si>
  <si>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</si>
  <si>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</si>
  <si>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</si>
  <si>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</si>
  <si>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</si>
  <si>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</si>
  <si>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</si>
  <si>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</si>
  <si>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</si>
  <si>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</si>
  <si>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</si>
  <si>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</si>
  <si>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</si>
  <si>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</si>
  <si>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</si>
  <si>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</si>
  <si>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</si>
  <si>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</si>
  <si>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</si>
  <si>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</si>
  <si>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</si>
  <si>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</si>
  <si>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</si>
  <si>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</si>
  <si>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</si>
  <si>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</si>
  <si>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</si>
  <si>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</si>
  <si>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</si>
  <si>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</si>
  <si>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</si>
  <si>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</si>
  <si>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</si>
  <si>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</si>
  <si>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</si>
  <si>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</si>
  <si>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</si>
  <si>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</si>
  <si>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</si>
  <si>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</si>
  <si>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</si>
  <si>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</si>
  <si>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</si>
  <si>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</si>
  <si>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</si>
  <si>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</si>
  <si>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</si>
  <si>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</si>
  <si>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</si>
  <si>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</si>
  <si>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</si>
  <si>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</si>
  <si>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</si>
  <si>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</si>
  <si>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</si>
  <si>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</si>
  <si>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</si>
  <si>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</si>
  <si>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</si>
  <si>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</si>
  <si>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</si>
  <si>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</si>
  <si>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</si>
  <si>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</si>
  <si>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</si>
  <si>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</si>
  <si>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</si>
  <si>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</si>
  <si>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</si>
  <si>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</si>
  <si>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</si>
  <si>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</si>
  <si>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</si>
  <si>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</si>
  <si>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</si>
  <si>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</si>
  <si>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</si>
  <si>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</si>
  <si>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</si>
  <si>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</si>
  <si>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</si>
  <si>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</si>
  <si>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</si>
  <si>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</si>
  <si>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</si>
  <si>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</si>
  <si>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</si>
  <si>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</si>
  <si>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</si>
  <si>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</si>
  <si>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</si>
  <si>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</si>
  <si>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</si>
  <si>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</si>
  <si>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</si>
  <si>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</si>
  <si>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</si>
  <si>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</si>
  <si>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</si>
  <si>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</si>
  <si>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</si>
  <si>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</si>
  <si>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</si>
  <si>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</si>
  <si>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</si>
  <si>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</si>
  <si>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</si>
  <si>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</si>
  <si>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</si>
  <si>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</si>
  <si>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</si>
  <si>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</si>
  <si>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</si>
  <si>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</si>
  <si>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</si>
  <si>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</si>
  <si>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</si>
  <si>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</si>
  <si>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</si>
  <si>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</si>
  <si>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</si>
  <si>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</si>
  <si>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</si>
  <si>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</si>
  <si>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</si>
  <si>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</si>
  <si>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</si>
  <si>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</si>
  <si>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</si>
  <si>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</si>
  <si>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</si>
  <si>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</si>
  <si>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</si>
  <si>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</si>
  <si>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</si>
  <si>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</si>
  <si>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</si>
  <si>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</si>
  <si>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</si>
  <si>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</si>
  <si>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</si>
  <si>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</si>
  <si>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</si>
  <si>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</si>
  <si>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</si>
  <si>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</si>
  <si>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</si>
  <si>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</si>
  <si>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</si>
  <si>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</si>
  <si>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</si>
  <si>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</si>
  <si>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</si>
  <si>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</si>
  <si>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</si>
  <si>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</si>
  <si>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</si>
  <si>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</si>
  <si>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</si>
  <si>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</si>
  <si>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</si>
  <si>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</si>
  <si>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</si>
  <si>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</si>
  <si>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</si>
  <si>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</si>
  <si>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</si>
  <si>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</si>
  <si>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</si>
  <si>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</si>
  <si>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</si>
  <si>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</si>
  <si>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</si>
  <si>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</si>
  <si>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</si>
  <si>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</si>
  <si>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</si>
  <si>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</si>
  <si>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</si>
  <si>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</si>
  <si>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</si>
  <si>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</si>
  <si>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</si>
  <si>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</si>
  <si>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</si>
  <si>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</si>
  <si>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</si>
  <si>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</si>
  <si>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</si>
  <si>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</si>
  <si>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</si>
  <si>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</si>
  <si>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</si>
  <si>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</si>
  <si>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</si>
  <si>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</si>
  <si>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</si>
  <si>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</si>
  <si>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</si>
  <si>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</si>
  <si>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</si>
  <si>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</si>
  <si>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</si>
  <si>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</si>
  <si>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</si>
  <si>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</si>
  <si>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</si>
  <si>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</si>
  <si>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</si>
  <si>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</si>
  <si>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</si>
  <si>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</si>
  <si>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</si>
  <si>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</si>
  <si>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</si>
  <si>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</si>
  <si>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</si>
  <si>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</si>
  <si>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</si>
  <si>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</si>
  <si>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</si>
  <si>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</si>
  <si>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</si>
  <si>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</si>
  <si>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</si>
  <si>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</si>
  <si>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</si>
  <si>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</si>
  <si>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</si>
  <si>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</si>
  <si>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</si>
  <si>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</si>
  <si>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</si>
  <si>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</si>
  <si>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</si>
  <si>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</si>
  <si>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</si>
  <si>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</si>
  <si>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</si>
  <si>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</si>
  <si>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</si>
  <si>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</si>
  <si>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</si>
  <si>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</si>
  <si>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</si>
  <si>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</si>
  <si>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</si>
  <si>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</si>
  <si>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</si>
  <si>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</si>
  <si>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</si>
  <si>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</si>
  <si>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</si>
  <si>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</si>
  <si>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</si>
  <si>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</si>
  <si>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</si>
  <si>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</si>
  <si>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</si>
  <si>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</si>
  <si>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</si>
  <si>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</si>
  <si>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</si>
  <si>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</si>
  <si>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</si>
  <si>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</si>
  <si>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</si>
  <si>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</si>
  <si>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</si>
  <si>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</si>
  <si>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</si>
  <si>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</si>
  <si>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</si>
  <si>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</si>
  <si>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</si>
  <si>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</si>
  <si>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</si>
  <si>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</si>
  <si>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</si>
  <si>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</si>
  <si>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</si>
  <si>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</si>
  <si>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</si>
  <si>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</si>
  <si>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</si>
  <si>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</si>
  <si>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</si>
  <si>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</si>
  <si>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</si>
  <si>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</si>
  <si>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</si>
  <si>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</si>
  <si>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</si>
  <si>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</si>
  <si>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</si>
  <si>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</si>
  <si>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</si>
  <si>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</si>
  <si>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</si>
  <si>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</si>
  <si>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</si>
  <si>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</si>
  <si>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</si>
  <si>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</si>
  <si>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</si>
  <si>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</si>
  <si>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</si>
  <si>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</si>
  <si>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</si>
  <si>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</si>
  <si>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</si>
  <si>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</si>
  <si>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</si>
  <si>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</si>
  <si>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</si>
  <si>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</si>
  <si>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</si>
  <si>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</si>
  <si>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</si>
  <si>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</si>
  <si>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</si>
  <si>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</si>
  <si>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</si>
  <si>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</si>
  <si>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</si>
  <si>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</si>
  <si>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</si>
  <si>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</si>
  <si>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</si>
  <si>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</si>
  <si>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</si>
  <si>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</si>
  <si>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</si>
  <si>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</si>
  <si>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</si>
  <si>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</si>
  <si>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</si>
  <si>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</si>
  <si>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</si>
  <si>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</si>
  <si>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</si>
  <si>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</si>
  <si>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</si>
  <si>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</si>
  <si>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</si>
  <si>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</si>
  <si>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</si>
  <si>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</si>
  <si>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</si>
  <si>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</si>
  <si>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</si>
  <si>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</si>
  <si>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</si>
  <si>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</si>
  <si>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</si>
  <si>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</si>
  <si>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</si>
  <si>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</si>
  <si>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</si>
  <si>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</si>
  <si>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</si>
  <si>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</si>
  <si>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</si>
  <si>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</si>
  <si>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</si>
  <si>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</si>
  <si>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</si>
  <si>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</si>
  <si>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</si>
  <si>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</si>
  <si>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</si>
  <si>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</si>
  <si>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</si>
  <si>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</si>
  <si>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</si>
  <si>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</si>
  <si>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</si>
  <si>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</si>
  <si>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</si>
  <si>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</si>
  <si>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</si>
  <si>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</si>
  <si>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</si>
  <si>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</si>
  <si>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</si>
  <si>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</si>
  <si>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</si>
  <si>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</si>
  <si>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</si>
  <si>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</si>
  <si>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</si>
  <si>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</si>
  <si>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</si>
  <si>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</si>
  <si>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</si>
  <si>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</si>
  <si>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</si>
  <si>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</si>
  <si>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</si>
  <si>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</si>
  <si>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</si>
  <si>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</si>
  <si>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</si>
  <si>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</si>
  <si>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</si>
  <si>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</si>
  <si>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</si>
  <si>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</si>
  <si>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</si>
  <si>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</si>
  <si>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</si>
  <si>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</si>
  <si>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</si>
  <si>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</si>
  <si>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</si>
  <si>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</si>
  <si>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</si>
  <si>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</si>
  <si>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</si>
  <si>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</si>
  <si>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</si>
  <si>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</si>
  <si>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</si>
  <si>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</si>
  <si>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</si>
  <si>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</si>
  <si>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</si>
  <si>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</si>
  <si>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</si>
  <si>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</si>
  <si>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</si>
  <si>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</si>
  <si>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</si>
  <si>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</si>
  <si>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</si>
  <si>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</si>
  <si>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</si>
  <si>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</si>
  <si>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</si>
  <si>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</si>
  <si>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</si>
  <si>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</si>
  <si>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</si>
  <si>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</si>
  <si>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</si>
  <si>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</si>
  <si>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</si>
  <si>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</si>
  <si>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</si>
  <si>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</si>
  <si>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</si>
  <si>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</si>
  <si>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</si>
  <si>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</si>
  <si>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</si>
  <si>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</si>
  <si>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</si>
  <si>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</si>
  <si>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</si>
  <si>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</si>
  <si>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</si>
  <si>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</si>
  <si>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</si>
  <si>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</si>
  <si>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</si>
  <si>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</si>
  <si>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</si>
  <si>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</si>
  <si>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</si>
  <si>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</si>
  <si>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</si>
  <si>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</si>
  <si>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</si>
  <si>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</si>
  <si>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</si>
  <si>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</si>
  <si>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</si>
  <si>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</si>
  <si>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</si>
  <si>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</si>
  <si>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</si>
  <si>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</si>
  <si>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</si>
  <si>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</si>
  <si>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</si>
  <si>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</si>
  <si>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</si>
  <si>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</si>
  <si>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</si>
  <si>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</si>
  <si>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</si>
  <si>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</si>
  <si>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</si>
  <si>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</si>
  <si>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</si>
  <si>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</si>
  <si>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</si>
  <si>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</si>
  <si>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</si>
  <si>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</si>
  <si>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</si>
  <si>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</si>
  <si>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</si>
  <si>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</si>
  <si>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</si>
  <si>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</si>
  <si>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</si>
  <si>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</si>
  <si>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</si>
  <si>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</si>
  <si>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</si>
  <si>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</si>
  <si>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</si>
  <si>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</si>
  <si>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</si>
  <si>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</si>
  <si>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</si>
  <si>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</si>
  <si>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</si>
  <si>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</si>
  <si>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</si>
  <si>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</si>
  <si>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</si>
  <si>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</si>
  <si>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</si>
  <si>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</si>
  <si>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</si>
  <si>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</si>
  <si>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</si>
  <si>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</si>
  <si>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</si>
  <si>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</si>
  <si>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</si>
  <si>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</si>
  <si>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</si>
  <si>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</si>
  <si>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</si>
  <si>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</si>
  <si>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</si>
  <si>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</si>
  <si>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</si>
  <si>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</si>
  <si>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</si>
  <si>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</si>
  <si>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</si>
  <si>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</si>
  <si>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</si>
  <si>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</si>
  <si>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</si>
  <si>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</si>
  <si>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</si>
  <si>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</si>
  <si>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</si>
  <si>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</si>
  <si>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</si>
  <si>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</si>
  <si>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</si>
  <si>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</si>
  <si>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</si>
  <si>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</si>
  <si>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</si>
  <si>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</si>
  <si>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</si>
  <si>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</si>
  <si>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</si>
  <si>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</si>
  <si>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</si>
  <si>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</si>
  <si>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</si>
  <si>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</si>
  <si>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</si>
  <si>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</si>
  <si>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</si>
  <si>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</si>
  <si>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</si>
  <si>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</si>
  <si>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</si>
  <si>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</si>
  <si>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</si>
  <si>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</si>
  <si>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</si>
  <si>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</si>
  <si>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</si>
  <si>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</si>
  <si>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</si>
  <si>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</si>
  <si>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</si>
  <si>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</si>
  <si>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</si>
  <si>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</si>
  <si>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</si>
  <si>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</si>
  <si>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</si>
  <si>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</si>
  <si>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</si>
  <si>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</si>
  <si>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</si>
  <si>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</si>
  <si>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</si>
  <si>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</si>
  <si>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</si>
  <si>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</si>
  <si>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</si>
  <si>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</si>
  <si>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</si>
  <si>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</si>
  <si>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</si>
  <si>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</si>
  <si>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</si>
  <si>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</si>
  <si>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</si>
  <si>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</si>
  <si>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</si>
  <si>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</si>
  <si>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</si>
  <si>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</si>
  <si>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</si>
  <si>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</si>
  <si>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</si>
  <si>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</si>
  <si>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</si>
  <si>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</si>
  <si>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</si>
  <si>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</si>
  <si>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</si>
  <si>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</si>
  <si>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</si>
  <si>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</si>
  <si>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</si>
  <si>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</si>
  <si>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</si>
  <si>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</si>
  <si>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</si>
  <si>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</si>
  <si>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</si>
  <si>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</si>
  <si>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</si>
  <si>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</si>
  <si>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</si>
  <si>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</si>
  <si>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</si>
  <si>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</si>
  <si>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</si>
  <si>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</si>
  <si>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</si>
  <si>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</si>
  <si>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</si>
  <si>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</si>
  <si>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</si>
  <si>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</si>
  <si>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</si>
  <si>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</si>
  <si>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</si>
  <si>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</si>
  <si>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</si>
  <si>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</si>
  <si>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</si>
  <si>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</si>
  <si>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</si>
  <si>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</si>
  <si>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</si>
  <si>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</si>
  <si>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</si>
  <si>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</si>
  <si>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</si>
  <si>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</si>
  <si>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</si>
  <si>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</si>
  <si>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</si>
  <si>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</si>
  <si>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</si>
  <si>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</si>
  <si>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</si>
  <si>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</si>
  <si>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</si>
  <si>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</si>
  <si>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</si>
  <si>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</si>
  <si>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</si>
  <si>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</si>
  <si>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</si>
  <si>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</si>
  <si>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</si>
  <si>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</si>
  <si>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</si>
  <si>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</si>
  <si>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</si>
  <si>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</si>
  <si>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</si>
  <si>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</si>
  <si>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</si>
  <si>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</si>
  <si>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</si>
  <si>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</si>
  <si>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</si>
  <si>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</si>
  <si>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</si>
  <si>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</si>
  <si>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</si>
  <si>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</si>
  <si>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</si>
  <si>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</si>
  <si>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</si>
  <si>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</si>
  <si>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</si>
  <si>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</si>
  <si>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</si>
  <si>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</si>
  <si>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</si>
  <si>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</si>
  <si>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</si>
  <si>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</si>
  <si>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</si>
  <si>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</si>
  <si>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</si>
  <si>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</si>
  <si>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</si>
  <si>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</si>
  <si>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</si>
  <si>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</si>
  <si>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</si>
  <si>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</si>
  <si>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</si>
  <si>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</si>
  <si>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</si>
  <si>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</si>
  <si>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</si>
  <si>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</si>
  <si>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</si>
  <si>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</si>
  <si>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</si>
  <si>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</si>
  <si>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</si>
  <si>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</si>
  <si>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</si>
  <si>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</si>
  <si>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</si>
  <si>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</si>
  <si>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</si>
  <si>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</si>
  <si>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</si>
  <si>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</si>
  <si>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</si>
  <si>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</si>
  <si>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</si>
  <si>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</si>
  <si>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</si>
  <si>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</si>
  <si>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</si>
  <si>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</si>
  <si>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</si>
  <si>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</si>
  <si>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</si>
  <si>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</si>
  <si>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</si>
  <si>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</si>
  <si>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</si>
  <si>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</si>
  <si>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</si>
  <si>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</si>
  <si>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</si>
  <si>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</si>
  <si>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</si>
  <si>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</si>
  <si>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</si>
  <si>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</si>
  <si>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</si>
  <si>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</si>
  <si>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</si>
  <si>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</si>
  <si>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</si>
  <si>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</si>
  <si>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</si>
  <si>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</si>
  <si>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</si>
  <si>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</si>
  <si>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</si>
  <si>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</si>
  <si>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</si>
  <si>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</si>
  <si>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</si>
  <si>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</si>
  <si>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</si>
  <si>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</si>
  <si>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</si>
  <si>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</si>
  <si>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</si>
  <si>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</si>
  <si>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</si>
  <si>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</si>
  <si>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</si>
  <si>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</si>
  <si>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</si>
  <si>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</si>
  <si>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</si>
  <si>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</si>
  <si>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</si>
  <si>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</si>
  <si>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</si>
  <si>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</si>
  <si>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</si>
  <si>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</si>
  <si>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</si>
  <si>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</si>
  <si>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</si>
  <si>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</si>
  <si>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</si>
  <si>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</si>
  <si>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</si>
  <si>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</si>
  <si>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</si>
  <si>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</si>
  <si>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</si>
  <si>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</si>
  <si>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</si>
  <si>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</si>
  <si>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</si>
  <si>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</si>
  <si>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</si>
  <si>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</si>
  <si>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</si>
  <si>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</si>
  <si>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</si>
  <si>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</si>
  <si>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</si>
  <si>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</si>
  <si>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</si>
  <si>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</si>
  <si>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</si>
  <si>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</si>
  <si>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</si>
  <si>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</si>
  <si>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</si>
  <si>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</si>
  <si>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</si>
  <si>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</si>
  <si>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</si>
  <si>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</si>
  <si>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</si>
  <si>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</si>
  <si>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</si>
  <si>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</si>
  <si>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</si>
  <si>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</si>
  <si>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</si>
  <si>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</si>
  <si>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</si>
  <si>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</si>
  <si>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</si>
  <si>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</si>
  <si>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</si>
  <si>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</si>
  <si>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</si>
  <si>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</si>
  <si>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</si>
  <si>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</si>
  <si>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</si>
  <si>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</si>
  <si>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</si>
  <si>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</si>
  <si>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</si>
  <si>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</si>
  <si>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</si>
  <si>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</si>
  <si>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</si>
  <si>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</si>
  <si>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</si>
  <si>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</si>
  <si>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</si>
  <si>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</si>
  <si>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</si>
  <si>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</si>
  <si>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</si>
  <si>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</si>
  <si>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</si>
  <si>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</si>
  <si>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</si>
  <si>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</si>
  <si>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</si>
  <si>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</si>
  <si>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</si>
  <si>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</si>
  <si>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</si>
  <si>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</si>
  <si>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</si>
  <si>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</si>
  <si>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</si>
  <si>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</si>
  <si>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</si>
  <si>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</si>
  <si>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</si>
  <si>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</si>
  <si>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</si>
  <si>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</si>
  <si>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</si>
  <si>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</si>
  <si>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</si>
  <si>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</si>
  <si>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</si>
  <si>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</si>
  <si>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</si>
  <si>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</si>
  <si>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</si>
  <si>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</si>
  <si>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</si>
  <si>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</si>
  <si>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</si>
  <si>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</si>
  <si>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</si>
  <si>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</si>
  <si>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</si>
  <si>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</si>
  <si>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</si>
  <si>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</si>
  <si>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</si>
  <si>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</si>
  <si>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</si>
  <si>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</si>
  <si>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</si>
  <si>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</si>
  <si>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</si>
  <si>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</si>
  <si>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</si>
  <si>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</si>
  <si>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</si>
  <si>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</si>
  <si>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</si>
  <si>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</si>
  <si>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</si>
  <si>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</si>
  <si>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</si>
  <si>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</si>
  <si>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</si>
  <si>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</si>
  <si>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</si>
  <si>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</si>
  <si>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</si>
  <si>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</si>
  <si>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</si>
  <si>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</si>
  <si>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</si>
  <si>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</si>
  <si>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</si>
  <si>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</si>
  <si>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</si>
  <si>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</si>
  <si>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</si>
  <si>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</si>
  <si>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</si>
  <si>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</si>
  <si>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</si>
  <si>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</si>
  <si>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</si>
  <si>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</si>
  <si>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</si>
  <si>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</si>
  <si>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</si>
  <si>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</si>
  <si>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</si>
  <si>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</si>
  <si>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</si>
  <si>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</si>
  <si>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</si>
  <si>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</si>
  <si>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</si>
  <si>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</si>
  <si>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</si>
  <si>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</si>
  <si>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</si>
  <si>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</si>
  <si>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</si>
  <si>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</si>
  <si>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</si>
  <si>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</si>
  <si>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</si>
  <si>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</si>
  <si>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</si>
  <si>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</si>
  <si>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</si>
  <si>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</si>
  <si>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</si>
  <si>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</si>
  <si>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</si>
  <si>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</si>
  <si>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</si>
  <si>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</si>
  <si>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</si>
  <si>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</si>
  <si>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</si>
  <si>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</si>
  <si>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</si>
  <si>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</si>
  <si>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</si>
  <si>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</si>
  <si>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</si>
  <si>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</si>
  <si>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</si>
  <si>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</si>
  <si>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</si>
  <si>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</si>
  <si>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</si>
  <si>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</si>
  <si>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</si>
  <si>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</si>
  <si>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</si>
  <si>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</si>
  <si>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</si>
  <si>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</si>
  <si>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</si>
  <si>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</si>
  <si>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</si>
  <si>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</si>
  <si>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</si>
  <si>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</si>
  <si>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</si>
  <si>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</si>
  <si>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</si>
  <si>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</si>
  <si>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</si>
  <si>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</si>
  <si>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</si>
  <si>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</si>
  <si>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</si>
  <si>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</si>
  <si>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</si>
  <si>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</si>
  <si>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</si>
  <si>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</si>
  <si>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</si>
  <si>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</si>
  <si>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</si>
  <si>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</si>
  <si>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</si>
  <si>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</si>
  <si>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</si>
  <si>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</si>
  <si>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</si>
  <si>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</si>
  <si>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</si>
  <si>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</si>
  <si>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</si>
  <si>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</si>
  <si>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</si>
  <si>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</si>
  <si>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</si>
  <si>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</si>
  <si>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</si>
  <si>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</si>
  <si>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</si>
  <si>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</si>
  <si>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</si>
  <si>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</si>
  <si>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</si>
  <si>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</si>
  <si>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</si>
  <si>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</si>
  <si>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</si>
  <si>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</si>
  <si>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</si>
  <si>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</si>
  <si>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</si>
  <si>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</si>
  <si>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</si>
  <si>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</si>
  <si>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</si>
  <si>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</si>
  <si>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</si>
  <si>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</si>
  <si>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</si>
  <si>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</si>
  <si>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</si>
  <si>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</si>
  <si>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</si>
  <si>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</si>
  <si>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</si>
  <si>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</si>
  <si>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</si>
  <si>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</si>
  <si>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</si>
  <si>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</si>
  <si>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</si>
  <si>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</si>
  <si>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</si>
  <si>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</si>
  <si>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</si>
  <si>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</si>
  <si>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</si>
  <si>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</si>
  <si>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</si>
  <si>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</si>
  <si>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</si>
  <si>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</si>
  <si>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</si>
  <si>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</si>
  <si>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</si>
  <si>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</si>
  <si>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</si>
  <si>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</si>
  <si>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</si>
  <si>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</si>
  <si>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</si>
  <si>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</si>
  <si>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</si>
  <si>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</si>
  <si>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</si>
  <si>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</si>
  <si>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</si>
  <si>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</si>
  <si>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</si>
  <si>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</si>
  <si>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</si>
  <si>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</si>
  <si>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</si>
  <si>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</si>
  <si>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</si>
  <si>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</si>
  <si>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</si>
  <si>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</si>
  <si>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</si>
  <si>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</si>
  <si>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</si>
  <si>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</si>
  <si>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</si>
  <si>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</si>
  <si>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</si>
  <si>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</si>
  <si>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</si>
  <si>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</si>
  <si>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</si>
  <si>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</si>
  <si>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</si>
  <si>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</si>
  <si>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</si>
  <si>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</si>
  <si>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</si>
  <si>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</si>
  <si>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</si>
  <si>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</si>
  <si>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</si>
  <si>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</si>
  <si>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</si>
  <si>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</si>
  <si>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</si>
  <si>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</si>
  <si>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</si>
  <si>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</si>
  <si>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</si>
  <si>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</si>
  <si>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</si>
  <si>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</si>
  <si>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</si>
  <si>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</si>
  <si>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</si>
  <si>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</si>
  <si>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</si>
  <si>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</si>
  <si>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</si>
  <si>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</si>
  <si>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</si>
  <si>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</si>
  <si>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</si>
  <si>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</si>
  <si>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</si>
  <si>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</si>
  <si>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</si>
  <si>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</si>
  <si>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</si>
  <si>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</si>
  <si>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</si>
  <si>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</si>
  <si>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</si>
  <si>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</si>
  <si>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</si>
  <si>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</si>
  <si>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</si>
  <si>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</si>
  <si>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</si>
  <si>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</si>
  <si>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</si>
  <si>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</si>
  <si>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</si>
  <si>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</si>
  <si>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</si>
  <si>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</si>
  <si>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</si>
  <si>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</si>
  <si>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</si>
  <si>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</si>
  <si>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</si>
  <si>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</si>
  <si>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</si>
  <si>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</si>
  <si>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</si>
  <si>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</si>
  <si>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</si>
  <si>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</si>
  <si>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</si>
  <si>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</si>
  <si>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</si>
  <si>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</si>
  <si>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</si>
  <si>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</si>
  <si>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</si>
  <si>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</si>
  <si>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</si>
  <si>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</si>
  <si>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</si>
  <si>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</si>
  <si>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</si>
  <si>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</si>
  <si>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</si>
  <si>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</si>
  <si>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</si>
  <si>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</si>
  <si>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</si>
  <si>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</si>
  <si>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</si>
  <si>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</si>
  <si>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</si>
  <si>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</si>
  <si>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</si>
  <si>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</si>
  <si>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</si>
  <si>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</si>
  <si>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</si>
  <si>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</si>
  <si>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</si>
  <si>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</si>
  <si>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</si>
  <si>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</si>
  <si>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</si>
  <si>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</si>
  <si>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</si>
  <si>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</si>
  <si>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</si>
  <si>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</si>
  <si>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</si>
  <si>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</si>
  <si>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</si>
  <si>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</si>
  <si>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</si>
  <si>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</si>
  <si>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</si>
  <si>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</si>
  <si>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</si>
  <si>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</si>
  <si>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</si>
  <si>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</si>
  <si>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</si>
  <si>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</si>
  <si>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</si>
  <si>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</si>
  <si>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</si>
  <si>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</si>
  <si>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</si>
  <si>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</si>
  <si>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</si>
  <si>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</si>
  <si>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</si>
  <si>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</si>
  <si>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</si>
  <si>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</si>
  <si>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</si>
  <si>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</si>
  <si>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</si>
  <si>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</si>
  <si>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</si>
  <si>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</si>
  <si>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</si>
  <si>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</si>
  <si>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</si>
  <si>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</si>
  <si>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</si>
  <si>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</si>
  <si>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</si>
  <si>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</si>
  <si>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</si>
  <si>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</si>
  <si>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</si>
  <si>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</si>
  <si>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</si>
  <si>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</si>
  <si>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</si>
  <si>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</si>
  <si>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</si>
  <si>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</si>
  <si>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</si>
  <si>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</si>
  <si>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</si>
  <si>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</si>
  <si>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</si>
  <si>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</si>
  <si>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</si>
  <si>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</si>
  <si>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</si>
  <si>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</si>
  <si>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</si>
  <si>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</si>
  <si>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</si>
  <si>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</si>
  <si>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</si>
  <si>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</si>
  <si>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</si>
  <si>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</si>
  <si>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</si>
  <si>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</si>
  <si>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</si>
  <si>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</si>
  <si>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</si>
  <si>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</si>
  <si>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</si>
  <si>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</si>
  <si>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</si>
  <si>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</si>
  <si>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</si>
  <si>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</si>
  <si>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</si>
  <si>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</si>
  <si>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</si>
  <si>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</si>
  <si>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</si>
  <si>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</si>
  <si>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</si>
  <si>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</si>
  <si>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</si>
  <si>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</si>
  <si>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</si>
  <si>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</si>
  <si>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</si>
  <si>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</si>
  <si>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</si>
  <si>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</si>
  <si>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</si>
  <si>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</si>
  <si>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</si>
  <si>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</si>
  <si>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</si>
  <si>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</si>
  <si>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</si>
  <si>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</si>
  <si>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</si>
  <si>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</si>
  <si>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</si>
  <si>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</si>
  <si>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</si>
  <si>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</si>
  <si>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</si>
  <si>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</si>
  <si>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</si>
  <si>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</si>
  <si>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</si>
  <si>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</si>
  <si>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</si>
  <si>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</si>
  <si>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</si>
  <si>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</si>
  <si>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</si>
  <si>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</si>
  <si>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</si>
  <si>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</si>
  <si>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</si>
  <si>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</si>
  <si>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</si>
  <si>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</si>
  <si>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</si>
  <si>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</si>
  <si>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</si>
  <si>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</si>
  <si>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</si>
  <si>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</si>
  <si>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</si>
  <si>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</si>
  <si>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</si>
  <si>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</si>
  <si>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</si>
  <si>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</si>
  <si>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</si>
  <si>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</si>
  <si>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</si>
  <si>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</si>
  <si>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</si>
  <si>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</si>
  <si>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</si>
  <si>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</si>
  <si>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</si>
  <si>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</si>
  <si>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</si>
  <si>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</si>
  <si>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</si>
  <si>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</si>
  <si>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</si>
  <si>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</si>
  <si>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</si>
  <si>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</si>
  <si>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</si>
  <si>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</si>
  <si>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</si>
  <si>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</si>
  <si>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</si>
  <si>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</si>
  <si>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</si>
  <si>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</si>
  <si>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</si>
  <si>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</si>
  <si>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</si>
  <si>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</si>
  <si>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</si>
  <si>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</si>
  <si>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</si>
  <si>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</si>
  <si>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</si>
  <si>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</si>
  <si>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</si>
  <si>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</si>
  <si>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</si>
  <si>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</si>
  <si>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</si>
  <si>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</si>
  <si>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</si>
  <si>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</si>
  <si>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</si>
  <si>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</si>
  <si>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</si>
  <si>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</si>
  <si>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</si>
  <si>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</si>
  <si>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</si>
  <si>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</si>
  <si>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</si>
  <si>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</si>
  <si>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</si>
  <si>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</si>
  <si>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</si>
  <si>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</si>
  <si>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</si>
  <si>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</si>
  <si>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</si>
  <si>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</si>
  <si>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</si>
  <si>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</si>
  <si>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</si>
  <si>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</si>
  <si>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</si>
  <si>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</si>
  <si>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</si>
  <si>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</si>
  <si>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</si>
  <si>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</si>
  <si>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</si>
  <si>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</si>
  <si>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</si>
  <si>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</si>
  <si>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</si>
  <si>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</si>
  <si>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</si>
  <si>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</si>
  <si>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</si>
  <si>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</si>
  <si>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</si>
  <si>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</si>
  <si>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</si>
  <si>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</si>
  <si>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</si>
  <si>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</si>
  <si>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</si>
  <si>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</si>
  <si>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</si>
  <si>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</si>
  <si>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</si>
  <si>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</si>
  <si>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</si>
  <si>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</si>
  <si>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</si>
  <si>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</si>
  <si>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</si>
  <si>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</si>
  <si>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</si>
  <si>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</si>
  <si>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</si>
  <si>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</si>
  <si>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</si>
  <si>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</si>
  <si>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</si>
  <si>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</si>
  <si>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</si>
  <si>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</si>
  <si>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</si>
  <si>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</si>
  <si>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</si>
  <si>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</si>
  <si>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</si>
  <si>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</si>
  <si>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</si>
  <si>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</si>
  <si>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</si>
  <si>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</si>
  <si>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</si>
  <si>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</si>
  <si>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</si>
  <si>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</si>
  <si>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</si>
  <si>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</si>
  <si>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</si>
  <si>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</si>
  <si>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</si>
  <si>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</si>
  <si>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</si>
  <si>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</si>
  <si>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</si>
  <si>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</si>
  <si>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</si>
  <si>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</si>
  <si>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</si>
  <si>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</si>
  <si>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</si>
  <si>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</si>
  <si>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</si>
  <si>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</si>
  <si>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</si>
  <si>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</si>
  <si>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</si>
  <si>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</si>
  <si>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</si>
  <si>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</si>
  <si>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</si>
  <si>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</si>
  <si>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</si>
  <si>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</si>
  <si>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</si>
  <si>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</si>
  <si>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</si>
  <si>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</si>
  <si>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</si>
  <si>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</si>
  <si>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</si>
  <si>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</si>
  <si>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</si>
  <si>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</si>
  <si>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</si>
  <si>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</si>
  <si>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</si>
  <si>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</si>
  <si>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</si>
  <si>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</si>
  <si>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</si>
  <si>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</si>
  <si>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</si>
  <si>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</si>
  <si>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</si>
  <si>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</si>
  <si>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</si>
  <si>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</si>
  <si>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</si>
  <si>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</si>
  <si>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</si>
  <si>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</si>
  <si>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</si>
  <si>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</si>
  <si>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</si>
  <si>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</si>
  <si>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</si>
  <si>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</si>
  <si>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</si>
  <si>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</si>
  <si>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</si>
  <si>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</si>
  <si>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</si>
  <si>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</si>
  <si>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</si>
  <si>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</si>
  <si>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</si>
  <si>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</si>
  <si>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</si>
  <si>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</si>
  <si>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</si>
  <si>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</si>
  <si>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</si>
  <si>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</si>
  <si>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</si>
  <si>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</si>
  <si>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</si>
  <si>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</si>
  <si>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</si>
  <si>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</si>
  <si>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</si>
  <si>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</si>
  <si>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</si>
  <si>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</si>
  <si>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</si>
  <si>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</si>
  <si>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</si>
  <si>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</si>
  <si>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</si>
  <si>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</si>
  <si>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</si>
  <si>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</si>
  <si>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</si>
  <si>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</si>
  <si>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</si>
  <si>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</si>
  <si>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</si>
  <si>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</si>
  <si>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</si>
  <si>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</si>
  <si>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</si>
  <si>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</si>
  <si>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</si>
  <si>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</si>
  <si>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</si>
  <si>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</si>
  <si>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</si>
  <si>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</si>
  <si>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</si>
  <si>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</si>
  <si>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</si>
  <si>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</si>
  <si>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</si>
  <si>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</si>
  <si>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</si>
  <si>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</si>
  <si>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</si>
  <si>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</si>
  <si>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</si>
  <si>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</si>
  <si>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</si>
  <si>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</si>
  <si>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</si>
  <si>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</si>
  <si>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</si>
  <si>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</si>
  <si>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</si>
  <si>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</si>
  <si>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</si>
  <si>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</si>
  <si>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</si>
  <si>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</si>
  <si>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</si>
  <si>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</si>
  <si>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</si>
  <si>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</si>
  <si>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</si>
  <si>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</si>
  <si>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</si>
  <si>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</si>
  <si>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</si>
  <si>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</si>
  <si>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</si>
  <si>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</si>
  <si>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</si>
  <si>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</si>
  <si>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</si>
  <si>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</si>
  <si>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</si>
  <si>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</si>
  <si>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</si>
  <si>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</si>
  <si>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</si>
  <si>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</si>
  <si>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</si>
  <si>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</si>
  <si>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</si>
  <si>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</si>
  <si>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</si>
  <si>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</si>
  <si>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</si>
  <si>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</si>
  <si>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</si>
  <si>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</si>
  <si>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</si>
  <si>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</si>
  <si>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</si>
  <si>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</si>
  <si>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</si>
  <si>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</si>
  <si>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</si>
  <si>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</si>
  <si>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</si>
  <si>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</si>
  <si>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</si>
  <si>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</si>
  <si>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</si>
  <si>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</si>
  <si>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</si>
  <si>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</si>
  <si>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</si>
  <si>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</si>
  <si>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</si>
  <si>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</si>
  <si>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</si>
  <si>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</si>
  <si>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</si>
  <si>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</si>
  <si>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</si>
  <si>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</si>
  <si>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</si>
  <si>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</si>
  <si>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</si>
  <si>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</si>
  <si>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</si>
  <si>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</si>
  <si>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</si>
  <si>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</si>
  <si>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</si>
  <si>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</si>
  <si>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</si>
  <si>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</si>
  <si>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</si>
  <si>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</si>
  <si>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</si>
  <si>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</si>
  <si>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</si>
  <si>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</si>
  <si>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</si>
  <si>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</si>
  <si>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</si>
  <si>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</si>
  <si>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</si>
  <si>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</si>
  <si>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</si>
  <si>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</si>
  <si>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</si>
  <si>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</si>
  <si>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</si>
  <si>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</si>
  <si>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</si>
  <si>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</si>
  <si>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</si>
  <si>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</si>
  <si>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</si>
  <si>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</si>
  <si>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</si>
  <si>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</si>
  <si>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</si>
  <si>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</si>
  <si>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</si>
  <si>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</si>
  <si>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</si>
  <si>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</si>
  <si>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</si>
  <si>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</si>
  <si>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</si>
  <si>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</si>
  <si>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</si>
  <si>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</si>
  <si>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</si>
  <si>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</si>
  <si>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</si>
  <si>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</si>
  <si>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</si>
  <si>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</si>
  <si>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</si>
  <si>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</si>
  <si>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</si>
  <si>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</si>
  <si>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</si>
  <si>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</si>
  <si>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</si>
  <si>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</si>
  <si>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</si>
  <si>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</si>
  <si>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</si>
  <si>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</si>
  <si>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</si>
  <si>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</si>
  <si>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</si>
  <si>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</si>
  <si>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</si>
  <si>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</si>
  <si>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</si>
  <si>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</si>
  <si>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</si>
  <si>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</si>
  <si>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</si>
  <si>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</si>
  <si>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</si>
  <si>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</si>
  <si>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</si>
  <si>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</si>
  <si>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</si>
  <si>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</si>
  <si>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</si>
  <si>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</si>
  <si>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</si>
  <si>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</si>
  <si>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</si>
  <si>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</si>
  <si>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</si>
  <si>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</si>
  <si>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</si>
  <si>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</si>
  <si>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</si>
  <si>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</si>
  <si>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</si>
  <si>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</si>
  <si>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</si>
  <si>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</si>
  <si>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</si>
  <si>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</si>
  <si>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</si>
  <si>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</si>
  <si>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</si>
  <si>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</si>
  <si>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</si>
  <si>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</si>
  <si>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</si>
  <si>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</si>
  <si>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</si>
  <si>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</si>
  <si>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</si>
  <si>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</si>
  <si>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</si>
  <si>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</si>
  <si>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</si>
  <si>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</si>
  <si>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</si>
  <si>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</si>
  <si>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</si>
  <si>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</si>
  <si>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</si>
  <si>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</si>
  <si>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</si>
  <si>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</si>
  <si>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</si>
  <si>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</si>
  <si>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</si>
  <si>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</si>
  <si>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</si>
  <si>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</si>
  <si>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</si>
  <si>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</si>
  <si>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</si>
  <si>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</si>
  <si>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</si>
  <si>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</si>
  <si>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</si>
  <si>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</si>
  <si>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</si>
  <si>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</si>
  <si>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</si>
  <si>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</si>
  <si>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</si>
  <si>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</si>
  <si>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</si>
  <si>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</si>
  <si>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</si>
  <si>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</si>
  <si>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</si>
  <si>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</si>
  <si>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</si>
  <si>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</si>
  <si>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</si>
  <si>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</si>
  <si>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</si>
  <si>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</si>
  <si>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</si>
  <si>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</si>
  <si>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</si>
  <si>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</si>
  <si>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</si>
  <si>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</si>
  <si>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</si>
  <si>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</si>
  <si>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</si>
  <si>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</si>
  <si>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</si>
  <si>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</si>
  <si>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</si>
  <si>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</si>
  <si>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</si>
  <si>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</si>
  <si>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</si>
  <si>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</si>
  <si>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</si>
  <si>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</si>
  <si>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</si>
  <si>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</si>
  <si>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</si>
  <si>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</si>
  <si>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</si>
  <si>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</si>
  <si>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</si>
  <si>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</si>
  <si>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</si>
  <si>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</si>
  <si>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</si>
  <si>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</si>
  <si>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</si>
  <si>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</si>
  <si>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</si>
  <si>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</si>
  <si>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</si>
  <si>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</si>
  <si>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</si>
  <si>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</si>
  <si>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</si>
  <si>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</si>
  <si>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</si>
  <si>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</si>
  <si>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</si>
  <si>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</si>
  <si>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</si>
  <si>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</si>
  <si>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</si>
  <si>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</si>
  <si>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</si>
  <si>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</si>
  <si>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</si>
  <si>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</si>
  <si>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</si>
  <si>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</si>
  <si>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</si>
  <si>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</si>
  <si>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</si>
  <si>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</si>
  <si>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</si>
  <si>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</si>
  <si>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</si>
  <si>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</si>
  <si>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</si>
  <si>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</si>
  <si>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</si>
  <si>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</si>
  <si>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</si>
  <si>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</si>
  <si>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</si>
  <si>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</si>
  <si>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</si>
  <si>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</si>
  <si>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</si>
  <si>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</si>
  <si>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</si>
  <si>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</si>
  <si>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</si>
  <si>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</si>
  <si>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</si>
  <si>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</si>
  <si>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</si>
  <si>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</si>
  <si>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</si>
  <si>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</si>
  <si>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</si>
  <si>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</si>
  <si>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</si>
  <si>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</si>
  <si>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</si>
  <si>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</si>
  <si>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</si>
  <si>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</si>
  <si>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</si>
  <si>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</si>
  <si>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</si>
  <si>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</si>
  <si>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</si>
  <si>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</si>
  <si>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</si>
  <si>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</si>
  <si>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</si>
  <si>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</si>
  <si>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</si>
  <si>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</si>
  <si>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</si>
  <si>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</si>
  <si>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</si>
  <si>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</si>
  <si>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</si>
  <si>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</si>
  <si>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</si>
  <si>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</si>
  <si>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</si>
  <si>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</si>
  <si>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</si>
  <si>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</si>
  <si>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</si>
  <si>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</si>
  <si>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</si>
  <si>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</si>
  <si>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</si>
  <si>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</si>
  <si>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</si>
  <si>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</si>
  <si>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</si>
  <si>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</si>
  <si>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</si>
  <si>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</si>
  <si>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</si>
  <si>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</si>
  <si>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</si>
  <si>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</si>
  <si>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</si>
  <si>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</si>
  <si>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</si>
  <si>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</si>
  <si>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</si>
  <si>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</si>
  <si>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</si>
  <si>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</si>
  <si>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</si>
  <si>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</si>
  <si>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</si>
  <si>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</si>
  <si>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</si>
  <si>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</si>
  <si>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</si>
  <si>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</si>
  <si>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</si>
  <si>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</si>
  <si>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</si>
  <si>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</si>
  <si>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</si>
  <si>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</si>
  <si>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</si>
  <si>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</si>
  <si>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</si>
  <si>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</si>
  <si>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</si>
  <si>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</si>
  <si>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</si>
  <si>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</si>
  <si>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</si>
  <si>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</si>
  <si>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</si>
  <si>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</si>
  <si>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</si>
  <si>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</si>
  <si>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</si>
  <si>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</si>
  <si>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</si>
  <si>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</si>
  <si>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</si>
  <si>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</si>
  <si>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</si>
  <si>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</si>
  <si>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</si>
  <si>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</si>
  <si>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</si>
  <si>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</si>
  <si>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</si>
  <si>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</si>
  <si>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</si>
  <si>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</si>
  <si>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</si>
  <si>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</si>
  <si>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</si>
  <si>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</si>
  <si>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</si>
  <si>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</si>
  <si>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</si>
  <si>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</si>
  <si>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</si>
  <si>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</si>
  <si>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</si>
  <si>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</si>
  <si>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</si>
  <si>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</si>
  <si>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</si>
  <si>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</si>
  <si>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</si>
  <si>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</si>
  <si>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</si>
  <si>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</si>
  <si>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</si>
  <si>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</si>
  <si>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</si>
  <si>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</si>
  <si>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</si>
  <si>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</si>
  <si>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</si>
  <si>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</si>
  <si>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</si>
  <si>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</si>
  <si>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</si>
  <si>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</si>
  <si>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</si>
  <si>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</si>
  <si>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</si>
  <si>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</si>
  <si>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</si>
  <si>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</si>
  <si>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</si>
  <si>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</si>
  <si>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</si>
  <si>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</si>
  <si>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</si>
  <si>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</si>
  <si>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</si>
  <si>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</si>
  <si>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</si>
  <si>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</si>
  <si>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</si>
  <si>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</si>
  <si>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</si>
  <si>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</si>
  <si>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</si>
  <si>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</si>
  <si>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</si>
  <si>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</si>
  <si>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</si>
  <si>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</si>
  <si>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</si>
  <si>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</si>
  <si>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</si>
  <si>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</si>
  <si>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</si>
  <si>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</si>
  <si>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</si>
  <si>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</si>
  <si>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</si>
  <si>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</si>
  <si>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</si>
  <si>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</si>
  <si>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</si>
  <si>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</si>
  <si>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</si>
  <si>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</si>
  <si>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</si>
  <si>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</si>
  <si>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</si>
  <si>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</si>
  <si>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</si>
  <si>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</si>
  <si>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</si>
  <si>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</si>
  <si>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</si>
  <si>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</si>
  <si>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</si>
  <si>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</si>
  <si>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</si>
  <si>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</si>
  <si>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</si>
  <si>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</si>
  <si>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</si>
  <si>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</si>
  <si>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</si>
  <si>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</si>
  <si>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</si>
  <si>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</si>
  <si>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</si>
  <si>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</si>
  <si>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</si>
  <si>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</si>
  <si>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</si>
  <si>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</si>
  <si>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</si>
  <si>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</si>
  <si>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</si>
  <si>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</si>
  <si>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</si>
  <si>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</si>
  <si>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</si>
  <si>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</si>
  <si>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</si>
  <si>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</si>
  <si>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</si>
  <si>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</si>
  <si>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</si>
  <si>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</si>
  <si>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</si>
  <si>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</si>
  <si>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</si>
  <si>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</si>
  <si>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</si>
  <si>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</si>
  <si>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</si>
  <si>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</si>
  <si>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</si>
  <si>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</si>
  <si>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</si>
  <si>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</si>
  <si>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</si>
  <si>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</si>
  <si>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</si>
  <si>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</si>
  <si>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</si>
  <si>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</si>
  <si>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</si>
  <si>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</si>
  <si>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</si>
  <si>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</si>
  <si>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</si>
  <si>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</si>
  <si>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</si>
  <si>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</si>
  <si>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</si>
  <si>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</si>
  <si>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</si>
  <si>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</si>
  <si>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</si>
  <si>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</si>
  <si>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</si>
  <si>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</si>
  <si>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</si>
  <si>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</si>
  <si>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</si>
  <si>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</si>
  <si>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</si>
  <si>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</si>
  <si>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</si>
  <si>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</si>
  <si>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</si>
  <si>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</si>
  <si>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</si>
  <si>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</si>
  <si>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</si>
  <si>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</si>
  <si>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</si>
  <si>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</si>
  <si>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</si>
  <si>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</si>
  <si>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</si>
  <si>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</si>
  <si>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</si>
  <si>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</si>
  <si>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</si>
  <si>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</si>
  <si>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</si>
  <si>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</si>
  <si>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</si>
  <si>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</si>
  <si>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</si>
  <si>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</si>
  <si>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</si>
  <si>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</si>
  <si>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</si>
  <si>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</si>
  <si>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</si>
  <si>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</si>
  <si>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</si>
  <si>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</si>
  <si>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</si>
  <si>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</si>
  <si>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</si>
  <si>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</si>
  <si>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</si>
  <si>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</si>
  <si>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</si>
  <si>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</si>
  <si>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</si>
  <si>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</si>
  <si>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</si>
  <si>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</si>
  <si>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</si>
  <si>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</si>
  <si>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</si>
  <si>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</si>
  <si>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</si>
  <si>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</si>
  <si>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</si>
  <si>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</si>
  <si>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</si>
  <si>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</si>
  <si>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</si>
  <si>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</si>
  <si>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</si>
  <si>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</si>
  <si>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</si>
  <si>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</si>
  <si>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</si>
  <si>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</si>
  <si>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</si>
  <si>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</si>
  <si>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</si>
  <si>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</si>
  <si>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</si>
  <si>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</si>
  <si>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</si>
  <si>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</si>
  <si>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</si>
  <si>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</si>
  <si>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</si>
  <si>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</si>
  <si>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</si>
  <si>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</si>
  <si>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</si>
  <si>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</si>
  <si>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</si>
  <si>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</si>
  <si>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</si>
  <si>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</si>
  <si>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</si>
  <si>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</si>
  <si>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</si>
  <si>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</si>
  <si>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</si>
  <si>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</si>
  <si>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</si>
  <si>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</si>
  <si>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</si>
  <si>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</si>
  <si>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</si>
  <si>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</si>
  <si>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</si>
  <si>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</si>
  <si>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</si>
  <si>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</si>
  <si>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</si>
  <si>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</si>
  <si>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</si>
  <si>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</si>
  <si>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</si>
  <si>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</si>
  <si>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</si>
  <si>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</si>
  <si>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</si>
  <si>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</si>
  <si>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</si>
  <si>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</si>
  <si>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</si>
  <si>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</si>
  <si>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</si>
  <si>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</si>
  <si>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</si>
  <si>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</si>
  <si>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</si>
  <si>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</si>
  <si>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</si>
  <si>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</si>
  <si>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</si>
  <si>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</si>
  <si>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</si>
  <si>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</si>
  <si>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</si>
  <si>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</si>
  <si>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</si>
  <si>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</si>
  <si>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</si>
  <si>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</si>
  <si>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</si>
  <si>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</si>
  <si>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</si>
  <si>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</si>
  <si>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</si>
  <si>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</si>
  <si>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</si>
  <si>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</si>
  <si>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</si>
  <si>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</si>
  <si>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</si>
  <si>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</si>
  <si>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</si>
  <si>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</si>
  <si>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</si>
  <si>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</si>
  <si>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</si>
  <si>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</si>
  <si>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</si>
  <si>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</si>
  <si>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</si>
  <si>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</si>
  <si>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</si>
  <si>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</si>
  <si>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</si>
  <si>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</si>
  <si>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</si>
  <si>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</si>
  <si>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</si>
  <si>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</si>
  <si>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</si>
  <si>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</si>
  <si>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</si>
  <si>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</si>
  <si>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</si>
  <si>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</si>
  <si>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</si>
  <si>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</si>
  <si>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</si>
  <si>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</si>
  <si>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</si>
  <si>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</si>
  <si>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</si>
  <si>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</si>
  <si>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</si>
  <si>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</si>
  <si>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</si>
  <si>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</si>
  <si>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</si>
  <si>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</si>
  <si>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</si>
  <si>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</si>
  <si>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</si>
  <si>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</si>
  <si>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</si>
  <si>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</si>
  <si>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</si>
  <si>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</si>
  <si>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</si>
  <si>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</si>
  <si>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</si>
  <si>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</si>
  <si>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</si>
  <si>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</si>
  <si>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</si>
  <si>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</si>
  <si>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</si>
  <si>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</si>
  <si>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</si>
  <si>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</si>
  <si>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</si>
  <si>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</si>
  <si>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</si>
  <si>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</si>
  <si>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</si>
  <si>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</si>
  <si>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</si>
  <si>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</si>
  <si>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</si>
  <si>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</si>
  <si>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</si>
  <si>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</si>
  <si>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</si>
  <si>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</si>
  <si>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</si>
  <si>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</si>
  <si>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</si>
  <si>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</si>
  <si>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</si>
  <si>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</si>
  <si>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</si>
  <si>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</si>
  <si>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</si>
  <si>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</si>
  <si>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</si>
  <si>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</si>
  <si>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</si>
  <si>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</si>
  <si>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</si>
  <si>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</si>
  <si>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</si>
  <si>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</si>
  <si>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</si>
  <si>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</si>
  <si>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</si>
  <si>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</si>
  <si>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</si>
  <si>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</si>
  <si>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</si>
  <si>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</si>
  <si>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</si>
  <si>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</si>
  <si>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</si>
  <si>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</si>
  <si>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</si>
  <si>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</si>
  <si>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</si>
  <si>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</si>
  <si>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</si>
  <si>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</si>
  <si>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</si>
  <si>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</si>
  <si>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</si>
  <si>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</si>
  <si>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</si>
  <si>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</si>
  <si>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</si>
  <si>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</si>
  <si>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</si>
  <si>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</si>
  <si>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</si>
  <si>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</si>
  <si>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</si>
  <si>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</si>
  <si>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</si>
  <si>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</si>
  <si>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</si>
  <si>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</si>
  <si>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</si>
  <si>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</si>
  <si>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</si>
  <si>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</si>
  <si>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</si>
  <si>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</si>
  <si>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</si>
  <si>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</si>
  <si>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</si>
  <si>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</si>
  <si>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</si>
  <si>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</si>
  <si>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</si>
  <si>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</si>
  <si>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</si>
  <si>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</si>
  <si>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</si>
  <si>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</si>
  <si>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</si>
  <si>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</si>
  <si>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</si>
  <si>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</si>
  <si>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</si>
  <si>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</si>
  <si>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</si>
  <si>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</si>
  <si>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</si>
  <si>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</si>
  <si>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</si>
  <si>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</si>
  <si>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</si>
  <si>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</si>
  <si>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</si>
  <si>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</si>
  <si>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</si>
  <si>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</si>
  <si>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</si>
  <si>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</si>
  <si>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</si>
  <si>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</si>
  <si>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</si>
  <si>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</si>
  <si>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</si>
  <si>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</si>
  <si>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</si>
  <si>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</si>
  <si>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</si>
  <si>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</si>
  <si>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</si>
  <si>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</si>
  <si>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</si>
  <si>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</si>
  <si>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</si>
  <si>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</si>
  <si>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</si>
  <si>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</si>
  <si>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</si>
  <si>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</si>
  <si>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</si>
  <si>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</si>
  <si>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</si>
  <si>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</si>
  <si>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</si>
  <si>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</si>
  <si>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</si>
  <si>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</si>
  <si>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</si>
  <si>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</si>
  <si>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</si>
  <si>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</si>
  <si>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</si>
  <si>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</si>
  <si>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</si>
  <si>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</si>
  <si>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</si>
  <si>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</si>
  <si>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</si>
  <si>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</si>
  <si>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</si>
  <si>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</si>
  <si>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</si>
  <si>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</si>
  <si>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</si>
  <si>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</si>
  <si>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</si>
  <si>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</si>
  <si>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</si>
  <si>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</si>
  <si>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</si>
  <si>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</si>
  <si>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</si>
  <si>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</si>
  <si>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</si>
  <si>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</si>
  <si>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</si>
  <si>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</si>
  <si>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</si>
  <si>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</si>
  <si>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</si>
  <si>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</si>
  <si>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</si>
  <si>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</si>
  <si>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</si>
  <si>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</si>
  <si>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</si>
  <si>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</si>
  <si>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</si>
  <si>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</si>
  <si>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</si>
  <si>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</si>
  <si>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</si>
  <si>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</si>
  <si>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</si>
  <si>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</si>
  <si>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</si>
  <si>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</si>
  <si>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</si>
  <si>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</si>
  <si>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</si>
  <si>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</si>
  <si>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</si>
  <si>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</si>
  <si>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</si>
  <si>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</si>
  <si>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</si>
  <si>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</si>
  <si>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</si>
  <si>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</si>
  <si>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</si>
  <si>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</si>
  <si>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</si>
  <si>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</si>
  <si>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</si>
  <si>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</si>
  <si>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</si>
  <si>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</si>
  <si>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</si>
  <si>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</si>
  <si>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</si>
  <si>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</si>
  <si>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</si>
  <si>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</si>
  <si>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</si>
  <si>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</si>
  <si>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</si>
  <si>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</si>
  <si>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</si>
  <si>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</si>
  <si>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</si>
  <si>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</si>
  <si>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</si>
  <si>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</si>
  <si>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</si>
  <si>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</si>
  <si>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</si>
  <si>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</si>
  <si>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</si>
  <si>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</si>
  <si>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</si>
  <si>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</si>
  <si>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</si>
  <si>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</si>
  <si>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</si>
  <si>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</si>
  <si>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</si>
  <si>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</si>
  <si>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</si>
  <si>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</si>
  <si>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</si>
  <si>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</si>
  <si>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</si>
  <si>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</si>
  <si>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</si>
  <si>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</si>
  <si>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</si>
  <si>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</si>
  <si>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</si>
  <si>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</si>
  <si>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</si>
  <si>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</si>
  <si>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</si>
  <si>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</si>
  <si>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</si>
  <si>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</si>
  <si>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</si>
  <si>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</si>
  <si>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</si>
  <si>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</si>
  <si>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</si>
  <si>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</si>
  <si>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</si>
  <si>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</si>
  <si>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</si>
  <si>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</si>
  <si>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</si>
  <si>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</si>
  <si>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</si>
  <si>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</si>
  <si>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</si>
  <si>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</si>
  <si>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</si>
  <si>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</si>
  <si>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</si>
  <si>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</si>
  <si>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</si>
  <si>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</si>
  <si>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</si>
  <si>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</si>
  <si>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</si>
  <si>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</si>
  <si>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</si>
  <si>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</si>
  <si>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</si>
  <si>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</si>
  <si>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</si>
  <si>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</si>
  <si>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</si>
  <si>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</si>
  <si>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</si>
  <si>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</si>
  <si>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</si>
  <si>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</si>
  <si>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</si>
  <si>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</si>
  <si>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</si>
  <si>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</si>
  <si>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</si>
  <si>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</si>
  <si>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</si>
  <si>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</si>
  <si>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</si>
  <si>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</si>
  <si>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</si>
  <si>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</si>
  <si>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</si>
  <si>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</si>
  <si>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</si>
  <si>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</si>
  <si>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</si>
  <si>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</si>
  <si>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</si>
  <si>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</si>
  <si>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</si>
  <si>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</si>
  <si>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</si>
  <si>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</si>
  <si>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</si>
  <si>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</si>
  <si>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</si>
  <si>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</si>
  <si>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</si>
  <si>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</si>
  <si>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</si>
  <si>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</si>
  <si>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</si>
  <si>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</si>
  <si>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</si>
  <si>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</si>
  <si>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</si>
  <si>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</si>
  <si>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</si>
  <si>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</si>
  <si>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</si>
  <si>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</si>
  <si>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</si>
  <si>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</si>
  <si>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</si>
  <si>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</si>
  <si>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</si>
  <si>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</si>
  <si>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</si>
  <si>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</si>
  <si>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</si>
  <si>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</si>
  <si>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</si>
  <si>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</si>
  <si>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</si>
  <si>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</si>
  <si>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</si>
  <si>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</si>
  <si>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</si>
  <si>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</si>
  <si>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</si>
  <si>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</si>
  <si>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</si>
  <si>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</si>
  <si>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</si>
  <si>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</si>
  <si>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</si>
  <si>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</si>
  <si>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</si>
  <si>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</si>
  <si>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</si>
  <si>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</si>
  <si>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</si>
  <si>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</si>
  <si>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</si>
  <si>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</si>
  <si>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</si>
  <si>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</si>
  <si>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</si>
  <si>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</si>
  <si>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</si>
  <si>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</si>
  <si>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</si>
  <si>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</si>
  <si>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</si>
  <si>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</si>
  <si>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</si>
  <si>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</si>
  <si>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</si>
  <si>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</si>
  <si>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</si>
  <si>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</si>
  <si>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</si>
  <si>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</si>
  <si>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</si>
  <si>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</si>
  <si>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</si>
  <si>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</si>
  <si>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</si>
  <si>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</si>
  <si>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</si>
  <si>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</si>
  <si>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</si>
  <si>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</si>
  <si>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</si>
  <si>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</si>
  <si>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</si>
  <si>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</si>
  <si>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</si>
  <si>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</si>
  <si>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</si>
  <si>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</si>
  <si>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</si>
  <si>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</si>
  <si>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</si>
  <si>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</si>
  <si>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</si>
  <si>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</si>
  <si>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</si>
  <si>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</si>
  <si>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</si>
  <si>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</si>
  <si>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</si>
  <si>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</si>
  <si>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</si>
  <si>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</si>
  <si>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</si>
  <si>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</si>
  <si>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</si>
  <si>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</si>
  <si>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</si>
  <si>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</si>
  <si>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</si>
  <si>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</si>
  <si>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</si>
  <si>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</si>
  <si>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</si>
  <si>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</si>
  <si>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</si>
  <si>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</si>
  <si>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</si>
  <si>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</si>
  <si>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</si>
  <si>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</si>
  <si>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</si>
  <si>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</si>
  <si>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</si>
  <si>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</si>
  <si>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</si>
  <si>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</si>
  <si>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</si>
  <si>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</si>
  <si>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</si>
  <si>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</si>
  <si>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</si>
  <si>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</si>
  <si>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</si>
  <si>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</si>
  <si>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</si>
  <si>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</si>
  <si>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</si>
  <si>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</si>
  <si>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</si>
  <si>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</si>
  <si>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</si>
  <si>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</si>
  <si>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</si>
  <si>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</si>
  <si>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</si>
  <si>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</si>
  <si>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</si>
  <si>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</si>
  <si>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</si>
  <si>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</si>
  <si>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</si>
  <si>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</si>
  <si>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</si>
  <si>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</si>
  <si>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</si>
  <si>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</si>
  <si>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</si>
  <si>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</si>
  <si>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</si>
  <si>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</si>
  <si>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</si>
  <si>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</si>
  <si>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</si>
  <si>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</si>
  <si>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</si>
  <si>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</si>
  <si>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</si>
  <si>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</si>
  <si>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</si>
  <si>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</si>
  <si>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</si>
  <si>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</si>
  <si>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</si>
  <si>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</si>
  <si>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</si>
  <si>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</si>
  <si>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</si>
  <si>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</si>
  <si>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</si>
  <si>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</si>
  <si>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</si>
  <si>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</si>
  <si>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</si>
  <si>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</si>
  <si>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</si>
  <si>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</si>
  <si>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</si>
  <si>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</si>
  <si>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</si>
  <si>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</si>
  <si>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</si>
  <si>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</si>
  <si>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</si>
  <si>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</si>
  <si>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</si>
  <si>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</si>
  <si>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</si>
  <si>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</si>
  <si>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</si>
  <si>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PCM-20251120-00000539</t>
  </si>
  <si>
    <t>110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</si>
  <si>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</si>
  <si>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</si>
  <si>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</si>
  <si>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</si>
  <si>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</si>
  <si>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</si>
  <si>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</si>
  <si>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</si>
  <si>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</si>
  <si>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</si>
  <si>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</si>
  <si>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</si>
  <si>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</si>
  <si>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</si>
  <si>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</si>
  <si>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</si>
  <si>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</si>
  <si>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</si>
  <si>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</si>
  <si>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</si>
  <si>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</si>
  <si>
    <t>PCM-20251120-00000522</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</si>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</sst>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318.37124571759341</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8644</v>
      </c>
      <c r="E3" s="144" t="s">
        <v>39024</v>
      </c>
      <c r="F3" s="145">
        <v>45981.271701388891</v>
      </c>
      <c r="G3" s="146">
        <f ca="1">IFERROR(NOW()-F3,"-")</f>
        <v>4.797025462903548E-2</v>
      </c>
      <c r="H3" s="145">
        <v>45981.266516203701</v>
      </c>
      <c r="I3" s="143" t="str">
        <f>IFERROR(VLOOKUP(D3,DB!A:F,6,0),"")</f>
        <v>Generator-SG</v>
      </c>
      <c r="J3" s="143" t="str">
        <f>IFERROR(VLOOKUP(D3,DB!A:G,7,0),"")</f>
        <v>Good</v>
      </c>
      <c r="K3" s="147" t="s">
        <v>39025</v>
      </c>
      <c r="L3" s="148" t="str">
        <f>IFERROR(VLOOKUP(D3,DB!A:I,9,0),"")</f>
        <v>Latis</v>
      </c>
    </row>
    <row r="4" spans="1:15" ht="15" customHeight="1">
      <c r="A4" s="142"/>
      <c r="B4" s="143" t="str">
        <f>IFERROR(VLOOKUP(D4,DB!A:K,11,0),"")</f>
        <v/>
      </c>
      <c r="C4" s="143"/>
      <c r="D4" s="133"/>
      <c r="E4" s="144"/>
      <c r="F4" s="145"/>
      <c r="G4" s="146">
        <f ca="1">IFERROR(NOW()-F4,"-")</f>
        <v>45981.31967164352</v>
      </c>
      <c r="H4" s="145"/>
      <c r="I4" s="143" t="str">
        <f>IFERROR(VLOOKUP(D4,DB!A:F,6,0),"")</f>
        <v/>
      </c>
      <c r="J4" s="143" t="str">
        <f>IFERROR(VLOOKUP(D4,DB!A:G,7,0),"")</f>
        <v/>
      </c>
      <c r="K4" s="147"/>
      <c r="L4" s="148" t="str">
        <f>IFERROR(VLOOKUP(D4,DB!A:I,9,0),"")</f>
        <v/>
      </c>
    </row>
    <row r="5" spans="1:15" ht="15" customHeight="1">
      <c r="A5" s="142"/>
      <c r="B5" s="143" t="str">
        <f>IFERROR(VLOOKUP(D5,DB!A:K,11,0),"")</f>
        <v/>
      </c>
      <c r="C5" s="143"/>
      <c r="D5" s="133"/>
      <c r="E5" s="144"/>
      <c r="F5" s="145"/>
      <c r="G5" s="146">
        <f ca="1">IFERROR(NOW()-F5,"-")</f>
        <v>45981.31967164352</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45981.31967164352</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45981.31967164352</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45981.31967164352</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45981.31967164352</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45981.31967164352</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45981.31967164352</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45981.31967164352</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45981.31967164352</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45981.31967164352</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45981.31967164352</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45981.31967164352</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45981.31967164352</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45981.31967164352</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45981.31967164352</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45981.31967164352</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45981.31967164352</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45981.31967164352</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45981.31967164352</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45981.31967164352</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45981.31967164352</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45981.31967164352</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45981.31967164352</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45981.31967164352</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45981.31967164352</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45981.31967164352</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45981.31967164352</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45981.31967164352</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45981.31967164352</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45981.31967164352</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45981.31967164352</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45981.31967164352</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45981.31967164352</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45981.31967164352</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45981.31967164352</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45981.31967164352</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45981.31967164352</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45981.31967164352</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45981.31967164352</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45981.31967164352</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45981.31967164352</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45981.31967164352</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45981.31967164352</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45981.31967164352</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45981.31967164352</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45981.31967164352</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45981.31967164352</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45981.31967164352</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45981.31967164352</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45981.31967164352</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45981.31967164352</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45981.31967164352</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45981.31967164352</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45981.31967164352</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45981.31967164352</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45981.31967164352</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3"/>
      <c r="E61" s="144"/>
      <c r="F61" s="145"/>
      <c r="G61" s="146">
        <f ca="1">IFERROR(NOW()-F61,"-")</f>
        <v>45981.31967164352</v>
      </c>
      <c r="H61" s="145"/>
      <c r="I61" s="143" t="str">
        <f>IFERROR(VLOOKUP(D61,DB!A:F,6,0),"")</f>
        <v/>
      </c>
      <c r="J61" s="143" t="str">
        <f>IFERROR(VLOOKUP(D61,DB!A:G,7,0),"")</f>
        <v/>
      </c>
      <c r="K61" s="147"/>
      <c r="L61" s="148" t="str">
        <f>IFERROR(VLOOKUP(D61,DB!A:I,9,0),"")</f>
        <v/>
      </c>
    </row>
    <row r="62" spans="1:12" ht="15" customHeight="1">
      <c r="A62" s="149"/>
      <c r="B62" s="136" t="str">
        <f>IFERROR(VLOOKUP(D62,DB!A:K,11,0),"")</f>
        <v/>
      </c>
      <c r="C62" s="136"/>
      <c r="D62" s="150"/>
      <c r="E62" s="137"/>
      <c r="F62" s="138"/>
      <c r="G62" s="139">
        <f ca="1">IFERROR(NOW()-F62,"-")</f>
        <v>45981.31967164352</v>
      </c>
      <c r="H62" s="138"/>
      <c r="I62" s="136" t="str">
        <f>IFERROR(VLOOKUP(D62,DB!A:F,6,0),"")</f>
        <v/>
      </c>
      <c r="J62" s="136" t="str">
        <f>IFERROR(VLOOKUP(D62,DB!A:G,7,0),"")</f>
        <v/>
      </c>
      <c r="K62" s="140"/>
      <c r="L62" s="141" t="str">
        <f>IFERROR(VLOOKUP(D62,DB!A:I,9,0),"")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pane ySplit="1" topLeftCell="J9"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156.31983368055808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0.2923568287078524</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0.12422025462728925</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7</v>
      </c>
      <c r="D6" s="18" t="s">
        <v>24810</v>
      </c>
      <c r="E6" s="84" t="s">
        <v>39024</v>
      </c>
      <c r="F6" s="103">
        <v>45981.303703703707</v>
      </c>
      <c r="G6" s="104">
        <f ca="1">IFERROR(NOW()-F6,"-")</f>
        <v>1.5967939812981058E-2</v>
      </c>
      <c r="H6" s="103">
        <v>45981.297453703701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45981.31967164352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45981.31967164352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45981.31967164352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45981.31967164352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45981.31967164352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45981.31967164352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45981.31967164352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45981.31967164352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45981.31967164352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45981.31967164352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45981.31967164352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45981.31967164352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45981.31967164352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45981.31967164352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45981.31967164352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45981.31967164352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45981.31967164352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45981.31967164352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45981.31967164352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45981.31967164352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45981.31967164352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45981.31967164352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45981.31967164352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45981.31967164352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45981.31967164352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45981.31967164352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45981.31967164352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45981.31967164352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45981.31967164352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45981.31967164352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45981.31967164352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45981.31967164352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45981.31967164352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45981.31967164352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45981.31967164352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45981.31967164352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45981.31967164352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45981.31967164352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45981.31967164352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45981.31967164352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45981.31967164352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45981.31967164352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45981.31967164352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45981.31967164352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45981.31967164352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45981.31967164352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45981.31967164352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45981.31967164352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45981.31967164352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45981.31967164352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45981.31967164352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45981.31967164352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45981.31967164352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45981.31967164352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45981.31967164352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45981.31967164352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45981.31967164352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45981.31967164352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45981.31967164352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45981.31967164352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45981.31967164352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45981.31967164352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45981.31967164352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45981.31967164352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45981.31967164352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45981.31967164352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45981.31967164352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45981.31967164352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45981.31967164352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45981.31967164352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45981.31967164352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45981.31967164352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45981.31967164352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45981.31967164352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45981.31967164352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45981.31967164352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45981.31967164352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45981.31967164352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45981.31967164352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45981.31967164352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45981.31967164352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45981.31967164352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45981.31967164352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45981.31967164352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45981.31967164352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45981.31967164352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45981.31967164352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45981.31967164352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45981.31967164352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45981.31967164352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45981.31967164352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45981.31967164352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45981.31967164352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45981.31967164352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45981.31967164352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45981.31967164352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45981.31967164352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45981.31967164352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45981.31967164352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45981.31967164352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45981.31967164352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45981.31967164352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45981.31967164352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45981.31967164352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45981.31967164352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45981.31967164352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45981.31967164352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45981.31967164352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45981.31967164352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45981.31967164352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45981.31967164352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45981.31967164352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45981.31967164352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45981.31967164352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45981.31967164352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45981.31967164352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45981.31967164352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45981.31967164352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45981.31967164352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45981.31967164352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45981.31967164352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45981.31967164352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45981.31967164352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45981.31967164352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45981.31967164352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45981.31967164352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45981.31967164352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45981.31967164352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45981.31967164352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45981.31967164352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45981.31967164352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45981.31967164352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45981.31967164352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45981.31967164352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45981.31967164352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45981.31967164352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45981.31967164352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45981.31967164352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45981.31967164352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45981.31967164352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45981.31967164352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45981.31967164352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45981.31967164352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45981.31967164352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45981.31967164352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45981.31967164352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45981.31967164352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45981.31967164352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45981.31967164352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45981.31967164352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45981.31967164352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45981.31967164352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45981.31967164352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45981.31967164352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45981.31967164352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45981.31967164352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45981.31967164352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45981.31967164352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45981.31967164352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45981.31967164352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45981.31967164352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45981.31967164352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45981.31967164352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45981.31967164352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45981.31967164352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45981.31967164352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45981.31967164352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45981.31967164352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45981.31967164352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45981.31967164352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45981.31967164352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45981.31967164352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45981.31967164352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sheetData>
  <dataValidations count="2">
    <dataValidation allowBlank="1" showInputMessage="1" showErrorMessage="1" sqref="E1" xr:uid="{4D935161-CDD3-4592-B877-3FB59C99E142}"/>
    <dataValidation type="list" allowBlank="1" showInputMessage="1" showErrorMessage="1" sqref="E3 E7: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45981.31967164352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45981.31967164352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45981.31967164352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45981.31967164352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45981.31967164352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45981.31967164352</v>
      </c>
      <c r="H7" s="22"/>
      <c r="I7" s="19" t="str">
        <f>IFERROR(VLOOKUP(D7,DB!A:F,6,0),"")</f>
        <v/>
      </c>
      <c r="J7" s="18" t="str">
        <f>IFERROR(VLOOKUP(D7,DB!A:G,7,0),"")</f>
        <v/>
      </c>
      <c r="K7" s="45"/>
      <c r="L7" s="23" t="str">
        <f>IFERROR(VLOOKUP(D7,DB!A:I,9,0),"")</f>
        <v/>
      </c>
    </row>
    <row r="8" spans="1:13" ht="15" customHeight="1">
      <c r="A8" s="19"/>
      <c r="B8" s="61" t="str">
        <f>IFERROR(VLOOKUP(D8,DB!A:K,11,0),"")</f>
        <v/>
      </c>
      <c r="C8" s="18"/>
      <c r="D8" s="18" t="s">
        <v>39113</v>
      </c>
      <c r="E8" s="18"/>
      <c r="F8" s="20"/>
      <c r="G8" s="21">
        <f t="shared" ca="1" si="0"/>
        <v>45981.31967164352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45981.31967164352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45981.31967164352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45981.31967164352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45981.31967164352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45981.31967164352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45981.31967164352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45981.31967164352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45981.31967164352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45981.31967164352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45981.31967164352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45981.31967164352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45981.31967164352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45981.31967164352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45981.31967164352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45981.31967164352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45981.31967164352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45981.31967164352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45981.31967164352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45981.31967164352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45981.31967164352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45981.31967164352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45981.31967164352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45981.31967164352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45981.31967164352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45981.31967164352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45981.31967164352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45981.31967164352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45981.31967164352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45981.31967164352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45981.31967164352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45981.31967164352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45981.31967164352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45981.31967164352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45981.31967164352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45981.31967164352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45981.31967164352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45981.31967164352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45981.31967164352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45981.31967164352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45981.31967164352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45981.31967164352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45981.31967164352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45981.31967164352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45981.31967164352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45981.31967164352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45981.31967164352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45981.31967164352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45981.31967164352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45981.31967164352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45981.31967164352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45981.31967164352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45981.31967164352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45981.31967164352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45981.31967164352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45981.31967164352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45981.31967164352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45981.31967164352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45981.31967164352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45981.31967164352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45981.31967164352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45981.31967164352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45981.31967164352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45981.31967164352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45981.31967164352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45981.31967164352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45981.31967164352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45981.31967164352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45981.31967164352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45981.31967164352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45981.31967164352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45981.31967164352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45981.31967164352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45981.31967164352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45981.31967164352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45981.31967164352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45981.31967164352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45981.31967164352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45981.31967164352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45981.31967164352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45981.31967164352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45981.31967164352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45981.31967164352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45981.31967164352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45981.31967164352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45981.31967164352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45981.31967164352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45981.31967164352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45981.31967164352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45981.31967164352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45981.31967164352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45981.31967164352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45981.31967164352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45981.31967164352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45981.31967164352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45981.31967164352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45981.31967164352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45981.31967164352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45981.31967164352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45981.31967164352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45981.31967164352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45981.31967164352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45981.31967164352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45981.31967164352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45981.31967164352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45981.31967164352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45981.31967164352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45981.31967164352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45981.31967164352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45981.31967164352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45981.31967164352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45981.31967164352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45981.31967164352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45981.31967164352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45981.31967164352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45981.31967164352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45981.31967164352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45981.31967164352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45981.31967164352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45981.31967164352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45981.31967164352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45981.31967164352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45981.31967164352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45981.31967164352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45981.31967164352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45981.31967164352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45981.31967164352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45981.31967164352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45981.31967164352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45981.31967164352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45981.31967164352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45981.31967164352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45981.31967164352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45981.31967164352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45981.31967164352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45981.31967164352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45981.31967164352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45981.31967164352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45981.31967164352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45981.31967164352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45981.31967164352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45981.31967164352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45981.31967164352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45981.31967164352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45981.31967164352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45981.31967164352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45981.31967164352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45981.31967164352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45981.31967164352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45981.31967164352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45981.31967164352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45981.31967164352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45981.31967164352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45981.31967164352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45981.31967164352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45981.31967164352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45981.31967164352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45981.31967164352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45981.31967164352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45981.31967164352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45981.31967164352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45981.31967164352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45981.31967164352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45981.31967164352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45981.31967164352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45981.31967164352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45981.31967164352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45981.31967164352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45981.31967164352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45981.31967164352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45981.31967164352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45981.31967164352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45981.31967164352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45981.31967164352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45981.31967164352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45981.31967164352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45981.31967164352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45981.31967164352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45981.31967164352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45981.31967164352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45981.31967164352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45981.31967164352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45981.31967164352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45981.31967164352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45981.31967164352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45981.31967164352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45981.31967164352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45981.31967164352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45981.31967164352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45981.31967164352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45981.31967164352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45981.31967164352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45981.31967164352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45981.31967164352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45981.31967164352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45981.31967164352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45981.31967164352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45981.31967164352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45981.31967164352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45981.31967164352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45981.31967164352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45981.31967164352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45981.31967164352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45981.31967164352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45981.31967164352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45981.31967164352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45981.31967164352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45981.31967164352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45981.31967164352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45981.31967164352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45981.31967164352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45981.31967164352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45981.31967164352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45981.31967164352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45981.31967164352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45981.31967164352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45981.31967164352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45981.31967164352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45981.31967164352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45981.31967164352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45981.31967164352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45981.31967164352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45981.31967164352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45981.31967164352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45981.31967164352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45981.31967164352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45981.31967164352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45981.31967164352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45981.31967164352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45981.31967164352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45981.31967164352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45981.31967164352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45981.31967164352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45981.31967164352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45981.31967164352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45981.31967164352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45981.31967164352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45981.31967164352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45981.31967164352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45981.31967164352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45981.31967164352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45981.31967164352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45981.31967164352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45981.31967164352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45981.31967164352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45981.31967164352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45981.31967164352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45981.31967164352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45981.31967164352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45981.31967164352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45981.31967164352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45981.31967164352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45981.31967164352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45981.31967164352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45981.31967164352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45981.31967164352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45981.31967164352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45981.31967164352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45981.31967164352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45981.31967164352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45981.31967164352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45981.31967164352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45981.31967164352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45981.31967164352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45981.31967164352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45981.31967164352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45981.31967164352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45981.31967164352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45981.31967164352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45981.31967164352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45981.31967164352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45981.31967164352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45981.31967164352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45981.31967164352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45981.31967164352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45981.31967164352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45981.31967164352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45981.31967164352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45981.31967164352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45981.31967164352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45981.31967164352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45981.31967164352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45981.31967164352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45981.31967164352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45981.31967164352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45981.31967164352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45981.31967164352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45981.31967164352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45981.31967164352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45981.31967164352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45981.31967164352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45981.31967164352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45981.31967164352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45981.31967164352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45981.31967164352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45981.31967164352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45981.31967164352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45981.31967164352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45981.31967164352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45981.31967164352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45981.31967164352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45981.31967164352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45981.31967164352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45981.31967164352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45981.31967164352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45981.31967164352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45981.31967164352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45981.31967164352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45981.31967164352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45981.31967164352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45981.31967164352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45981.31967164352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45981.31967164352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45981.31967164352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45981.31967164352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45981.31967164352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45981.31967164352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45981.31967164352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45981.31967164352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45981.31967164352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45981.31967164352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45981.31967164352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45981.31967164352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45981.31967164352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45981.31967164352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45981.31967164352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45981.31967164352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45981.31967164352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45981.31967164352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45981.31967164352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45981.31967164352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45981.31967164352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45981.31967164352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45981.31967164352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45981.31967164352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45981.31967164352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45981.31967164352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45981.31967164352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45981.31967164352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45981.31967164352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45981.31967164352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45981.31967164352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45981.31967164352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45981.31967164352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45981.31967164352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45981.31967164352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45981.31967164352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45981.31967164352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45981.31967164352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45981.31967164352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45981.31967164352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45981.31967164352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45981.31967164352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45981.31967164352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45981.31967164352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45981.31967164352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45981.31967164352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45981.31967164352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45981.31967164352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45981.31967164352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45981.31967164352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45981.31967164352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45981.31967164352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45981.31967164352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45981.31967164352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45981.31967164352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45981.31967164352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45981.31967164352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45981.31967164352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45981.31967164352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45981.31967164352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45981.31967164352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45981.31967164352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45981.31967164352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45981.31967164352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45981.31967164352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45981.31967164352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45981.31967164352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45981.31967164352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45981.31967164352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45981.31967164352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45981.31967164352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45981.31967164352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45981.31967164352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45981.31967164352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45981.31967164352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45981.31967164352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45981.31967164352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45981.31967164352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45981.31967164352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45981.31967164352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45981.31967164352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45981.31967164352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45981.31967164352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45981.31967164352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45981.31967164352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45981.31967164352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45981.31967164352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45981.31967164352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45981.31967164352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45981.31967164352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45981.31967164352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45981.31967164352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45981.31967164352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45981.31967164352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45981.31967164352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45981.31967164352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45981.31967164352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45981.31967164352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45981.31967164352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45981.31967164352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45981.31967164352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45981.31967164352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45981.31967164352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45981.31967164352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45981.31967164352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45981.31967164352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45981.31967164352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45981.31967164352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45981.31967164352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45981.31967164352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45981.31967164352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45981.31967164352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45981.31967164352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45981.31967164352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45981.31967164352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45981.31967164352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45981.31967164352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45981.31967164352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45981.31967164352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45981.31967164352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45981.31967164352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45981.31967164352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45981.31967164352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45981.31967164352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45981.31967164352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45981.31967164352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45981.31967164352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45981.31967164352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45981.31967164352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45981.31967164352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45981.31967164352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45981.31967164352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45981.31967164352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45981.31967164352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45981.31967164352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45981.31967164352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45981.31967164352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45981.31967164352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45981.31967164352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45981.31967164352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45981.31967164352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45981.31967164352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45981.31967164352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45981.31967164352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45981.31967164352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45981.31967164352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45981.31967164352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45981.31967164352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45981.31967164352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45981.31967164352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45981.31967164352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45981.31967164352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45981.31967164352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45981.31967164352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45981.31967164352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45981.31967164352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45981.31967164352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45981.31967164352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45981.31967164352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45981.31967164352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45981.31967164352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45981.31967164352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45981.31967164352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45981.31967164352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45981.31967164352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45981.31967164352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45981.31967164352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45981.31967164352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45981.31967164352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45981.31967164352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45981.31967164352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45981.31967164352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45981.31967164352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45981.31967164352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45981.31967164352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45981.31967164352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45981.31967164352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45981.31967164352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45981.31967164352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45981.31967164352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45981.31967164352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45981.31967164352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45981.31967164352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45981.31967164352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45981.31967164352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45981.31967164352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45981.31967164352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45981.31967164352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45981.31967164352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45981.31967164352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45981.31967164352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45981.31967164352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45981.31967164352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45981.31967164352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45981.31967164352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45981.31967164352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45981.31967164352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45981.31967164352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45981.31967164352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45981.31967164352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45981.31967164352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45981.31967164352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45981.31967164352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45981.31967164352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45981.31967164352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45981.31967164352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45981.31967164352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45981.31967164352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45981.31967164352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45981.31967164352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45981.31967164352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45981.31967164352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45981.31967164352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45981.31967164352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45981.31967164352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45981.31967164352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45981.31967164352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45981.31967164352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45981.31967164352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45981.31967164352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45981.31967164352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45981.31967164352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45981.31967164352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45981.31967164352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45981.31967164352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45981.31967164352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45981.31967164352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45981.31967164352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45981.31967164352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45981.31967164352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45981.31967164352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45981.31967164352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45981.31967164352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45981.31967164352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45981.31967164352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45981.31967164352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45981.31967164352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45981.31967164352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45981.31967164352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45981.31967164352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45981.31967164352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45981.31967164352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45981.31967164352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45981.31967164352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45981.31967164352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45981.31967164352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45981.31967164352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45981.31967164352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45981.31967164352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45981.31967164352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45981.31967164352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45981.31967164352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45981.31967164352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45981.31967164352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45981.31967164352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45981.31967164352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45981.31967164352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45981.31967164352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45981.31967164352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45981.31967164352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45981.31967164352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45981.31967164352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45981.31967164352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45981.31967164352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45981.31967164352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45981.31967164352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45981.31967164352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45981.31967164352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45981.31967164352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45981.31967164352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45981.31967164352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45981.31967164352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45981.31967164352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45981.31967164352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45981.31967164352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45981.31967164352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45981.31967164352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45981.31967164352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45981.31967164352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45981.31967164352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45981.31967164352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45981.31967164352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45981.31967164352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45981.31967164352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45981.31967164352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45981.31967164352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45981.31967164352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45981.31967164352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45981.31967164352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45981.31967164352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45981.31967164352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45981.31967164352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45981.31967164352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45981.31967164352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45981.31967164352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45981.31967164352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45981.31967164352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45981.31967164352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45981.31967164352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45981.31967164352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45981.31967164352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45981.31967164352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45981.31967164352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45981.31967164352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45981.31967164352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45981.31967164352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45981.31967164352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45981.31967164352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45981.31967164352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45981.31967164352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45981.31967164352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45981.31967164352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45981.31967164352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45981.31967164352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45981.31967164352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45981.31967164352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45981.31967164352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45981.31967164352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45981.31967164352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45981.31967164352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45981.31967164352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45981.31967164352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45981.31967164352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45981.31967164352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45981.31967164352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45981.31967164352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45981.31967164352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45981.31967164352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45981.31967164352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45981.31967164352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45981.31967164352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45981.31967164352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45981.31967164352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45981.31967164352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45981.31967164352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45981.31967164352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45981.31967164352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45981.31967164352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45981.31967164352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45981.31967164352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45981.31967164352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45981.31967164352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45981.31967164352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45981.31967164352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45981.31967164352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45981.31967164352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45981.31967164352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45981.31967164352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45981.31967164352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45981.31967164352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45981.31967164352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45981.31967164352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45981.31967164352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45981.31967164352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45981.31967164352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45981.31967164352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45981.31967164352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45981.31967164352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45981.31967164352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45981.31967164352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45981.31967164352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45981.31967164352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45981.31967164352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45981.31967164352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45981.31967164352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45981.31967164352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45981.31967164352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45981.31967164352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45981.31967164352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45981.31967164352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45981.31967164352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45981.31967164352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45981.31967164352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45981.31967164352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45981.31967164352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45981.31967164352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45981.31967164352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45981.31967164352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45981.31967164352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45981.31967164352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45981.31967164352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45981.31967164352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45981.31967164352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45981.31967164352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45981.31967164352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45981.31967164352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45981.31967164352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45981.31967164352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45981.31967164352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45981.31967164352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45981.31967164352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45981.31967164352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45981.31967164352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45981.31967164352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45981.31967164352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45981.31967164352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45981.31967164352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45981.31967164352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45981.31967164352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45981.31967164352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45981.31967164352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45981.31967164352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45981.31967164352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45981.31967164352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45981.31967164352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45981.31967164352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45981.31967164352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45981.31967164352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45981.31967164352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45981.31967164352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45981.31967164352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45981.31967164352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45981.31967164352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45981.31967164352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45981.31967164352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45981.31967164352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45981.31967164352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45981.31967164352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45981.31967164352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45981.31967164352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45981.31967164352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45981.31967164352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45981.31967164352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45981.31967164352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45981.31967164352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45981.31967164352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45981.31967164352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45981.31967164352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45981.31967164352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45981.31967164352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45981.31967164352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45981.31967164352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45981.31967164352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45981.31967164352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45981.31967164352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45981.31967164352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45981.31967164352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45981.31967164352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45981.31967164352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45981.31967164352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45981.31967164352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45981.31967164352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45981.31967164352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45981.31967164352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45981.31967164352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45981.31967164352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45981.31967164352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45981.31967164352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45981.31967164352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45981.31967164352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45981.31967164352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45981.31967164352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45981.31967164352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45981.31967164352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45981.31967164352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45981.31967164352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45981.31967164352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45981.31967164352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45981.31967164352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45981.31967164352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45981.31967164352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45981.31967164352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45981.31967164352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45981.31967164352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45981.31967164352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45981.31967164352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45981.31967164352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45981.31967164352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45981.31967164352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45981.31967164352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45981.31967164352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45981.31967164352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45981.31967164352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45981.31967164352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45981.31967164352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45981.31967164352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45981.31967164352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45981.31967164352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45981.31967164352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45981.31967164352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45981.31967164352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45981.31967164352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45981.31967164352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45981.31967164352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45981.31967164352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45981.31967164352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45981.31967164352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45981.31967164352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45981.31967164352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45981.31967164352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45981.31967164352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45981.31967164352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45981.31967164352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45981.31967164352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45981.31967164352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45981.31967164352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45981.31967164352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45981.31967164352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45981.31967164352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45981.31967164352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45981.31967164352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45981.31967164352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45981.31967164352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45981.31967164352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45981.31967164352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45981.31967164352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45981.31967164352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45981.31967164352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45981.31967164352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45981.31967164352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45981.31967164352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45981.31967164352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45981.31967164352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45981.31967164352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45981.31967164352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45981.31967164352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45981.31967164352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45981.31967164352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45981.31967164352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45981.31967164352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45981.31967164352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45981.31967164352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45981.31967164352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45981.31967164352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45981.31967164352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45981.31967164352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45981.31967164352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45981.31967164352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45981.31967164352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45981.31967164352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45981.31967164352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45981.31967164352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45981.31967164352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45981.31967164352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45981.31967164352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45981.31967164352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45981.31967164352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45981.31967164352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45981.31967164352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45981.31967164352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45981.31967164352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45981.31967164352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45981.31967164352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45981.31967164352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45981.31967164352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45981.31967164352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45981.31967164352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45981.31967164352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45981.31967164352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45981.31967164352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45981.31967164352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45981.31967164352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45981.31967164352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45981.31967164352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45981.31967164352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45981.31967164352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45981.31967164352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45981.31967164352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45981.31967164352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45981.31967164352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45981.31967164352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45981.31967164352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45981.31967164352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45981.31967164352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45981.31967164352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45981.31967164352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45981.31967164352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45981.31967164352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45981.31967164352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45981.31967164352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45981.31967164352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45981.31967164352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45981.31967164352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45981.31967164352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45981.31967164352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45981.31967164352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45981.31967164352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45981.31967164352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45981.31967164352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45981.31967164352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45981.31967164352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45981.31967164352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45981.31967164352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45981.31967164352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45981.31967164352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45981.31967164352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45981.31967164352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45981.31967164352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45981.31967164352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45981.31967164352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45981.31967164352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45981.31967164352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45981.31967164352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45981.31967164352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45981.31967164352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45981.31967164352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45981.31967164352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45981.31967164352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45981.31967164352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45981.31967164352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45981.31967164352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45981.31967164352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45981.31967164352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45981.31967164352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45981.31967164352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45981.31967164352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45981.31967164352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45981.31967164352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45981.31967164352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45981.31967164352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45981.31967164352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45981.31967164352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45981.31967164352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45981.31967164352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45981.31967164352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45981.31967164352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45981.31967164352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45981.31967164352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45981.31967164352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45981.31967164352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45981.31967164352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45981.31967164352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45981.31967164352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45981.31967164352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45981.31967164352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45981.31967164352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45981.31967164352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45981.31967164352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45981.31967164352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45981.31967164352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45981.31967164352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45981.31967164352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45981.31967164352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45981.31967164352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45981.31967164352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45981.31967164352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45981.31967164352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45981.31967164352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45981.31967164352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45981.31967164352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45981.31967164352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45981.31967164352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45981.31967164352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45981.31967164352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45981.31967164352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45981.31967164352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45981.31967164352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45981.31967164352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45981.31967164352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45981.31967164352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45981.31967164352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45981.31967164352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45981.31967164352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45981.31967164352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45981.31967164352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45981.31967164352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277.83895405092335</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36478</v>
      </c>
      <c r="E3" s="94" t="s">
        <v>39021</v>
      </c>
      <c r="F3" s="95">
        <v>45981.158333333333</v>
      </c>
      <c r="G3" s="96">
        <f t="shared" ref="G3:G47" ca="1" si="0">IFERROR(NOW()-F3,"")</f>
        <v>0.16133831018669298</v>
      </c>
      <c r="H3" s="95">
        <v>45981.152881944443</v>
      </c>
      <c r="I3" s="113" t="str">
        <f>IFERROR(VLOOKUP(D3,DB!A:F,6,0),"")</f>
        <v>Generator-SG</v>
      </c>
      <c r="J3" s="113" t="str">
        <f>IFERROR(VLOOKUP(D3,DB!A:G,7,0),"")</f>
        <v>Dead</v>
      </c>
      <c r="K3" s="97" t="s">
        <v>39117</v>
      </c>
      <c r="L3" s="91" t="str">
        <f>IFERROR(VLOOKUP(D3,DB!A:I,9,0),"")</f>
        <v>Latis</v>
      </c>
    </row>
    <row r="4" spans="1:16" ht="15" customHeight="1">
      <c r="A4" s="113" t="s">
        <v>39118</v>
      </c>
      <c r="B4" s="113" t="str">
        <f>IFERROR(VLOOKUP(D4,DB!A:K,11,0),"")</f>
        <v>R4</v>
      </c>
      <c r="C4" s="93">
        <v>1</v>
      </c>
      <c r="D4" s="91" t="s">
        <v>36792</v>
      </c>
      <c r="E4" s="94" t="s">
        <v>39021</v>
      </c>
      <c r="F4" s="95"/>
      <c r="G4" s="96">
        <f t="shared" ca="1" si="0"/>
        <v>45981.31967164352</v>
      </c>
      <c r="H4" s="95">
        <v>45981.294444444444</v>
      </c>
      <c r="I4" s="113" t="str">
        <f>IFERROR(VLOOKUP(D4,DB!A:F,6,0),"")</f>
        <v>Generator-SG</v>
      </c>
      <c r="J4" s="113" t="str">
        <f>IFERROR(VLOOKUP(D4,DB!A:G,7,0),"")</f>
        <v>Dead</v>
      </c>
      <c r="K4" s="97" t="s">
        <v>39119</v>
      </c>
      <c r="L4" s="91" t="str">
        <f>IFERROR(VLOOKUP(D4,DB!A:I,9,0),"")</f>
        <v>Latis</v>
      </c>
    </row>
    <row r="5" spans="1:16" ht="15" customHeight="1">
      <c r="A5" s="113" t="s">
        <v>39120</v>
      </c>
      <c r="B5" s="113" t="str">
        <f>IFERROR(VLOOKUP(D5,DB!A:K,11,0),"")</f>
        <v>R4</v>
      </c>
      <c r="C5" s="93">
        <v>1</v>
      </c>
      <c r="D5" s="91" t="s">
        <v>36975</v>
      </c>
      <c r="E5" s="94" t="s">
        <v>39021</v>
      </c>
      <c r="F5" s="95">
        <v>45981.312430555554</v>
      </c>
      <c r="G5" s="96">
        <f t="shared" ca="1" si="0"/>
        <v>7.2410879656672478E-3</v>
      </c>
      <c r="H5" s="95">
        <v>45981.292361111111</v>
      </c>
      <c r="I5" s="113" t="str">
        <f>IFERROR(VLOOKUP(D5,DB!A:F,6,0),"")</f>
        <v>SCECO</v>
      </c>
      <c r="J5" s="113" t="str">
        <f>IFERROR(VLOOKUP(D5,DB!A:G,7,0),"")</f>
        <v>Dead</v>
      </c>
      <c r="K5" s="97" t="s">
        <v>39121</v>
      </c>
      <c r="L5" s="91" t="str">
        <f>IFERROR(VLOOKUP(D5,DB!A:I,9,0),"")</f>
        <v>Latis</v>
      </c>
    </row>
    <row r="6" spans="1:16" ht="15" customHeight="1">
      <c r="A6" s="113" t="s">
        <v>39118</v>
      </c>
      <c r="B6" s="113" t="str">
        <f>IFERROR(VLOOKUP(D6,DB!A:K,11,0),"")</f>
        <v>R4</v>
      </c>
      <c r="C6" s="93">
        <v>1</v>
      </c>
      <c r="D6" s="91" t="s">
        <v>29727</v>
      </c>
      <c r="E6" s="94" t="s">
        <v>39021</v>
      </c>
      <c r="F6" s="95"/>
      <c r="G6" s="96">
        <f t="shared" ca="1" si="0"/>
        <v>45981.31967164352</v>
      </c>
      <c r="H6" s="95">
        <v>45981.291666666664</v>
      </c>
      <c r="I6" s="113" t="str">
        <f>IFERROR(VLOOKUP(D6,DB!A:F,6,0),"")</f>
        <v>SCECO</v>
      </c>
      <c r="J6" s="113" t="str">
        <f>IFERROR(VLOOKUP(D6,DB!A:G,7,0),"")</f>
        <v>Vandalized+Dead</v>
      </c>
      <c r="K6" s="97" t="s">
        <v>39121</v>
      </c>
      <c r="L6" s="91" t="str">
        <f>IFERROR(VLOOKUP(D6,DB!A:I,9,0),"")</f>
        <v>Latis</v>
      </c>
    </row>
    <row r="7" spans="1:16" ht="15" customHeight="1">
      <c r="A7" s="113" t="s">
        <v>39122</v>
      </c>
      <c r="B7" s="113" t="str">
        <f>IFERROR(VLOOKUP(D7,DB!A:K,11,0),"")</f>
        <v>R4</v>
      </c>
      <c r="C7" s="93">
        <v>3</v>
      </c>
      <c r="D7" s="91" t="s">
        <v>37158</v>
      </c>
      <c r="E7" s="94" t="s">
        <v>39021</v>
      </c>
      <c r="F7" s="95">
        <v>45981.314803240741</v>
      </c>
      <c r="G7" s="96">
        <f t="shared" ca="1" si="0"/>
        <v>4.8684027788112871E-3</v>
      </c>
      <c r="H7" s="95">
        <v>45981.273611111108</v>
      </c>
      <c r="I7" s="113" t="str">
        <f>IFERROR(VLOOKUP(D7,DB!A:F,6,0),"")</f>
        <v>Generator-SG</v>
      </c>
      <c r="J7" s="113" t="str">
        <f>IFERROR(VLOOKUP(D7,DB!A:G,7,0),"")</f>
        <v>Dead</v>
      </c>
      <c r="K7" s="97" t="s">
        <v>39123</v>
      </c>
      <c r="L7" s="91" t="str">
        <f>IFERROR(VLOOKUP(D7,DB!A:I,9,0),"")</f>
        <v>Latis</v>
      </c>
    </row>
    <row r="8" spans="1:16" ht="15" customHeight="1">
      <c r="A8" s="113"/>
      <c r="B8" s="113" t="str">
        <f>IFERROR(VLOOKUP(D8,DB!A:K,11,0),"")</f>
        <v/>
      </c>
      <c r="C8" s="93"/>
      <c r="D8" s="91"/>
      <c r="E8" s="94"/>
      <c r="F8" s="95"/>
      <c r="G8" s="96">
        <f t="shared" ca="1" si="0"/>
        <v>45981.31967164352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45981.31967164352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45981.31967164352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45981.31967164352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45981.31967164352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45981.31967164352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45981.31967164352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45981.31967164352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45981.31967164352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45981.31967164352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45981.31967164352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45981.31967164352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45981.31967164352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45981.31967164352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45981.31967164352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45981.31967164352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45981.31967164352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45981.31967164352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45981.31967164352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45981.31967164352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45981.31967164352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45981.31967164352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45981.31967164352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45981.31967164352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45981.31967164352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45981.31967164352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45981.31967164352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45981.31967164352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45981.31967164352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45981.31967164352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45981.31967164352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45981.31967164352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45981.31967164352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45981.31967164352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45981.31967164352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45981.31967164352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45981.31967164352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45981.31967164352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45981.31967164352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45981.31967164352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45981.31967164352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45981.31967164352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45981.31967164352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45981.31967164352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45981.31967164352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45981.31967164352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45981.31967164352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45981.31967164352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45981.31967164352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45981.31967164352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45981.31967164352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45981.31967164352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45981.31967164352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45981.31967164352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45981.31967164352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45981.31967164352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45981.31967164352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45981.31967164352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45981.31967164352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45981.31967164352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45981.31967164352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45981.31967164352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45981.31967164352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45981.31967164352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45981.31967164352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45981.31967164352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45981.31967164352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45981.31967164352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45981.31967164352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45981.31967164352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45981.31967164352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45981.31967164352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45981.31967164352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45981.31967164352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45981.31967164352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45981.31967164352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45981.31967164352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45981.31967164352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45981.31967164352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45981.31967164352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45981.31967164352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45981.31967164352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45981.31967164352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45981.31967164352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45981.31967164352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45981.31967164352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45981.31967164352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45981.31967164352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45981.31967164352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45981.31967164352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45981.31967164352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45981.31967164352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45981.31967164352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45981.31967164352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45981.31967164352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45981.31967164352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45981.31967164352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45981.31967164352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45981.31967164352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45981.31967164352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45981.31967164352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45981.31967164352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45981.31967164352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45981.31967164352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45981.31967164352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45981.31967164352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45981.31967164352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45981.31967164352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45981.31967164352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45981.31967164352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45981.31967164352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45981.31967164352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45981.31967164352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45981.31967164352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45981.31967164352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45981.31967164352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45981.31967164352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45981.31967164352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45981.31967164352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45981.31967164352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45981.31967164352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45981.31967164352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45981.31967164352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45981.31967164352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45981.31967164352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45981.31967164352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45981.31967164352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45981.31967164352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45981.31967164352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45981.31967164352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45981.31967164352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45981.31967164352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45981.31967164352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45981.31967164352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45981.31967164352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45981.31967164352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45981.31967164352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45981.31967164352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45981.31967164352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45981.31967164352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45981.31967164352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45981.31967164352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45981.31967164352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45981.31967164352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45981.31967164352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45981.31967164352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45981.31967164352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45981.31967164352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45981.31967164352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45981.31967164352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45981.31967164352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45981.31967164352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45981.31967164352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45981.31967164352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45981.31967164352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45981.31967164352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45981.31967164352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45981.31967164352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45981.31967164352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45981.31967164352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45981.31967164352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45981.31967164352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45981.31967164352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45981.31967164352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45981.31967164352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45981.31967164352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45981.31967164352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45981.31967164352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45981.31967164352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45981.31967164352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45981.31967164352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45981.31967164352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45981.31967164352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45981.31967164352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45981.31967164352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45981.31967164352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45981.31967164352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45981.31967164352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45981.31967164352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45981.31967164352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45981.31967164352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45981.31967164352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45981.31967164352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45981.31967164352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45981.31967164352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45981.31967164352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45981.31967164352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45981.31967164352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45981.31967164352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45981.31967164352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45981.31967164352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45981.31967164352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45981.31967164352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45981.31967164352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45981.31967164352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45981.31967164352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45981.31967164352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45981.31967164352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45981.31967164352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45981.31967164352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45981.31967164352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45981.31967164352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45981.31967164352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45981.31967164352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45981.31967164352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45981.31967164352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45981.31967164352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45981.31967164352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45981.31967164352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45981.31967164352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45981.31967164352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45981.31967164352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45981.31967164352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45981.31967164352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45981.31967164352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45981.31967164352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45981.31967164352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45981.31967164352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45981.31967164352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45981.31967164352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45981.31967164352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45981.31967164352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45981.31967164352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45981.31967164352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45981.31967164352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45981.31967164352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45981.31967164352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45981.31967164352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45981.31967164352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45981.31967164352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45981.31967164352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45981.31967164352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45981.31967164352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45981.31967164352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45981.31967164352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45981.31967164352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45981.31967164352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45981.31967164352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45981.31967164352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45981.31967164352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45981.31967164352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45981.31967164352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45981.31967164352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45981.31967164352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45981.31967164352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45981.31967164352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45981.31967164352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45981.31967164352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45981.31967164352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45981.31967164352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45981.31967164352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45981.31967164352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45981.31967164352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45981.31967164352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45981.31967164352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45981.31967164352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45981.31967164352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45981.31967164352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45981.31967164352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45981.31967164352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45981.31967164352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45981.31967164352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45981.31967164352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45981.31967164352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45981.31967164352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45981.31967164352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45981.31967164352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45981.31967164352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45981.31967164352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45981.31967164352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45981.31967164352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45981.31967164352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45981.31967164352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45981.31967164352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45981.31967164352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45981.31967164352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45981.31967164352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45981.31967164352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45981.31967164352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45981.31967164352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45981.31967164352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45981.31967164352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45981.31967164352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45981.31967164352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45981.31967164352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45981.31967164352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45981.31967164352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45981.31967164352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45981.31967164352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45981.31967164352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45981.31967164352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45981.31967164352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45981.31967164352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45981.31967164352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45981.31967164352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45981.31967164352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45981.31967164352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45981.31967164352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45981.31967164352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45981.31967164352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45981.31967164352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45981.31967164352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45981.31967164352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45981.31967164352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45981.31967164352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45981.31967164352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45981.31967164352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45981.31967164352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45981.31967164352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45981.31967164352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45981.31967164352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45981.31967164352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45981.31967164352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45981.31967164352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45981.31967164352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45981.31967164352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45981.31967164352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45981.31967164352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45981.31967164352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45981.31967164352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45981.31967164352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45981.31967164352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45981.31967164352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45981.31967164352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45981.31967164352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45981.31967164352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45981.31967164352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45981.31967164352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45981.31967164352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45981.31967164352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45981.31967164352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45981.31967164352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45981.31967164352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45981.31967164352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45981.31967164352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45981.31967164352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45981.31967164352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45981.31967164352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45981.31967164352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45981.31967164352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45981.31967164352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45981.31967164352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45981.31967164352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45981.31967164352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45981.31967164352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45981.31967164352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45981.31967164352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45981.31967164352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45981.31967164352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45981.31967164352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45981.31967164352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45981.31967164352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45981.31967164352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45981.31967164352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45981.31967164352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45981.31967164352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45981.31967164352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45981.31967164352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45981.31967164352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45981.31967164352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45981.31967164352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45981.31967164352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45981.31967164352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45981.31967164352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45981.31967164352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45981.31967164352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45981.31967164352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45981.31967164352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45981.31967164352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45981.31967164352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45981.31967164352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45981.31967164352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45981.31967164352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45981.31967164352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45981.31967164352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45981.31967164352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45981.31967164352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45981.31967164352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45981.31967164352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45981.31967164352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45981.31967164352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45981.31967164352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45981.31967164352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45981.31967164352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45981.31967164352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45981.31967164352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45981.31967164352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45981.31967164352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45981.31967164352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45981.31967164352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45981.31967164352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45981.31967164352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45981.31967164352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45981.31967164352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45981.31967164352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45981.31967164352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45981.31967164352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45981.31967164352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45981.31967164352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45981.31967164352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45981.31967164352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45981.31967164352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45981.31967164352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45981.31967164352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45981.31967164352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45981.31967164352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45981.31967164352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45981.31967164352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45981.31967164352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45981.31967164352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45981.31967164352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45981.31967164352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45981.31967164352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45981.31967164352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45981.31967164352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45981.31967164352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45981.31967164352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45981.31967164352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45981.31967164352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45981.31967164352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45981.31967164352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45981.31967164352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45981.31967164352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45981.31967164352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45981.31967164352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45981.31967164352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45981.31967164352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45981.31967164352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45981.31967164352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45981.31967164352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45981.31967164352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45981.31967164352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45981.31967164352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45981.31967164352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45981.31967164352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45981.31967164352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45981.31967164352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45981.31967164352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45981.31967164352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45981.31967164352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45981.31967164352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45981.31967164352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45981.31967164352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45981.31967164352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45981.31967164352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45981.31967164352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45981.31967164352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45981.31967164352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45981.31967164352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45981.31967164352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45981.31967164352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45981.31967164352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45981.31967164352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45981.31967164352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45981.31967164352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45981.31967164352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45981.31967164352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45981.31967164352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45981.31967164352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45981.31967164352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45981.31967164352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45981.31967164352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45981.31967164352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45981.31967164352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45981.31967164352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45981.31967164352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45981.31967164352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45981.31967164352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45981.31967164352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45981.31967164352</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89.48761145833123</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55.130794328702905</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32.658560532407137</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3.8048684027817217</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2</v>
      </c>
      <c r="D6" s="109" t="s">
        <v>34518</v>
      </c>
      <c r="E6" s="109" t="s">
        <v>39021</v>
      </c>
      <c r="F6" s="128">
        <v>45981.284189814818</v>
      </c>
      <c r="G6" s="111">
        <f ca="1">IFERROR(NOW()-F6,"")</f>
        <v>3.5481828701449558E-2</v>
      </c>
      <c r="H6" s="128">
        <v>45981.277175925927</v>
      </c>
      <c r="I6" s="109" t="str">
        <f>IFERROR(VLOOKUP(D6,DB!A:F,6,0),"")</f>
        <v>Generator-SG</v>
      </c>
      <c r="J6" s="109" t="str">
        <f>IFERROR(VLOOKUP(D6,DB!A:G,7,0),"")</f>
        <v>Dead</v>
      </c>
      <c r="K6" s="109" t="s">
        <v>39133</v>
      </c>
      <c r="L6" s="109" t="str">
        <f>IFERROR(VLOOKUP(D6,DB!A:I,9,0),"")</f>
        <v>Latis</v>
      </c>
    </row>
    <row r="7" spans="1:13">
      <c r="A7" s="109"/>
      <c r="B7" s="109" t="str">
        <f>IFERROR(VLOOKUP(D7,DB!A:K,11,0),"")</f>
        <v/>
      </c>
      <c r="C7" s="109"/>
      <c r="D7" s="135"/>
      <c r="E7" s="109"/>
      <c r="F7" s="109"/>
      <c r="G7" s="111">
        <f ca="1">IFERROR(NOW()-F7,"")</f>
        <v>45981.31967164352</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45981.31967164352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45981.31967164352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45981.31967164352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45981.31967164352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45981.31967164352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45981.31967164352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45981.31967164352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45981.31967164352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45981.31967164352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45981.31967164352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45981.31967164352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45981.31967164352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45981.31967164352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45981.31967164352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45981.31967164352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45981.31967164352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45981.31967164352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45981.31967164352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45981.31967164352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45981.31967164352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45981.31967164352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45981.31967164352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45981.31967164352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45981.31967164352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45981.31967164352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45981.31967164352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45981.31967164352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45981.31967164352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45981.31967164352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45981.31967164352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45981.31967164352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45981.31967164352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45981.31967164352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45981.31967164352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45981.31967164352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45981.31967164352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45981.31967164352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45981.31967164352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45981.31967164352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45981.31967164352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45981.31967164352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45981.31967164352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45981.31967164352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45981.31967164352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45981.31967164352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45981.31967164352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45981.31967164352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45981.31967164352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45981.31967164352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45981.31967164352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45981.31967164352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45981.31967164352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45981.31967164352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45981.31967164352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45981.31967164352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45981.31967164352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45981.31967164352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45981.31967164352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45981.31967164352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45981.31967164352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45981.31967164352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45981.31967164352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45981.31967164352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45981.31967164352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45981.31967164352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45981.31967164352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45981.31967164352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45981.31967164352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45981.31967164352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45981.31967164352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45981.31967164352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45981.31967164352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45981.31967164352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45981.31967164352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45981.31967164352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45981.31967164352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45981.31967164352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45981.31967164352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45981.31967164352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45981.31967164352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45981.31967164352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45981.31967164352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45981.31967164352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45981.31967164352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45981.31967164352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45981.31967164352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45981.31967164352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45981.31967164352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45981.31967164352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45981.31967164352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45981.31967164352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45981.31967164352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45981.31967164352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45981.31967164352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45981.31967164352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45981.31967164352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45981.31967164352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45981.31967164352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45981.31967164352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45981.31967164352</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45981.31967164352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45981.31967164352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45981.31967164352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45981.31967164352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45981.31967164352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45981.31967164352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45981.31967164352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45981.31967164352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45981.31967164352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45981.31967164352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45981.31967164352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45981.31967164352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45981.31967164352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45981.31967164352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45981.31967164352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45981.31967164352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45981.31967164352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45981.31967164352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45981.31967164352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45981.31967164352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45981.31967164352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45981.31967164352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45981.31967164352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45981.31967164352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45981.31967164352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45981.31967164352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45981.31967164352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45981.31967164352</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1</v>
      </c>
      <c r="D2" s="119" t="s">
        <v>38070</v>
      </c>
      <c r="E2" s="109" t="s">
        <v>39021</v>
      </c>
      <c r="F2" s="121">
        <v>45981.297442129631</v>
      </c>
      <c r="G2" s="104">
        <f t="shared" ref="G2:G17" ca="1" si="0">IFERROR(NOW()-F2,"-")</f>
        <v>2.2229513888305519E-2</v>
      </c>
      <c r="H2" s="121">
        <v>45981.291527777779</v>
      </c>
      <c r="I2" s="119" t="str">
        <f>IFERROR(VLOOKUP(D2,DB!A:F,6,0),"")</f>
        <v>SCECO</v>
      </c>
      <c r="J2" s="119" t="str">
        <f>IFERROR(VLOOKUP(D2,DB!A:G,7,0),"")</f>
        <v>No BB Shifted</v>
      </c>
      <c r="K2" s="122" t="s">
        <v>39135</v>
      </c>
      <c r="L2" s="123" t="str">
        <f>IFERROR(VLOOKUP(D2,DB!A:I,9,0),"")</f>
        <v>Latis</v>
      </c>
    </row>
    <row r="3" spans="1:16382" ht="31.5" customHeight="1">
      <c r="A3" s="118"/>
      <c r="B3" s="119" t="str">
        <f>IFERROR(VLOOKUP(D3,DB!A:K,11,0),"")</f>
        <v/>
      </c>
      <c r="C3" s="120"/>
      <c r="D3" s="119"/>
      <c r="E3" s="109"/>
      <c r="F3" s="121"/>
      <c r="G3" s="104">
        <f t="shared" ca="1" si="0"/>
        <v>45981.31967164352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45981.31967164352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45981.31967164352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45981.31967164352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45981.31967164352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45981.31967164352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45981.31967164352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45981.31967164352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45981.31967164352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45981.31967164352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45981.31967164352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45981.31967164352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45981.31967164352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45981.31967164352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45981.31967164352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45981.31967164352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45981.31967164352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45981.31967164352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45981.31967164352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45981.31967164352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45981.31967164352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45981.31967164352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45981.31967164352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45981.31967164352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45981.31967164352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45981.31967164352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45981.31967164352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45981.31967164352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45981.31967164352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45981.31967164352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45981.31967164352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45981.31967164352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45981.31967164352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45981.31967164352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45981.31967164352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45981.31967164352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45981.31967164352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45981.31967164352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45981.31967164352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45981.31967164352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45981.31967164352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45981.31967164352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45981.31967164352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45981.31967164352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45981.31967164352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45981.31967164352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45981.31967164352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45981.31967164352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45981.31967164352</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