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65" documentId="13_ncr:1_{F6CB121F-512D-4AA6-A0C1-0FB36C537598}" xr6:coauthVersionLast="47" xr6:coauthVersionMax="47" xr10:uidLastSave="{A7E9FFEC-F173-47E3-816D-EFA2FC4DFDBC}"/>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<sst xmlns="http://schemas.openxmlformats.org/spreadsheetml/2006/main" count="179037" uniqueCount="39111">
  <si>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</si>
  <si>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</si>
  <si>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</si>
  <si>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</si>
  <si>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</si>
  <si>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</si>
  <si>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</si>
  <si>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</si>
  <si>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</si>
  <si>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</si>
  <si>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</si>
  <si>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</si>
  <si>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</si>
  <si>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</si>
  <si>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</si>
  <si>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</si>
  <si>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</si>
  <si>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</si>
  <si>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</si>
  <si>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</si>
  <si>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</si>
  <si>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</si>
  <si>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</si>
  <si>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</si>
  <si>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</si>
  <si>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</si>
  <si>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</si>
  <si>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</si>
  <si>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</si>
  <si>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</si>
  <si>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</si>
  <si>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</si>
  <si>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</si>
  <si>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</si>
  <si>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</si>
  <si>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</si>
  <si>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</si>
  <si>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</si>
  <si>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</si>
  <si>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</si>
  <si>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</si>
  <si>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</si>
  <si>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</si>
  <si>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</si>
  <si>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</si>
  <si>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</si>
  <si>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</si>
  <si>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</si>
  <si>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</si>
  <si>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</si>
  <si>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</si>
  <si>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</si>
  <si>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</si>
  <si>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</si>
  <si>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</si>
  <si>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</si>
  <si>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</si>
  <si>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</si>
  <si>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</si>
  <si>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</si>
  <si>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</si>
  <si>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</si>
  <si>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</si>
  <si>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</si>
  <si>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</si>
  <si>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</si>
  <si>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</si>
  <si>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</si>
  <si>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</si>
  <si>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</si>
  <si>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</si>
  <si>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</si>
  <si>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</si>
  <si>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</si>
  <si>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</si>
  <si>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</si>
  <si>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</si>
  <si>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</si>
  <si>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</si>
  <si>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</si>
  <si>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</si>
  <si>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</si>
  <si>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</si>
  <si>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</si>
  <si>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</si>
  <si>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</si>
  <si>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</si>
  <si>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</si>
  <si>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</si>
  <si>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</si>
  <si>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</si>
  <si>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</si>
  <si>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</si>
  <si>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</si>
  <si>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</si>
  <si>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</si>
  <si>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</si>
  <si>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</si>
  <si>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</si>
  <si>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</si>
  <si>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</si>
  <si>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</si>
  <si>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</si>
  <si>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</si>
  <si>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</si>
  <si>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</si>
  <si>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</si>
  <si>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</si>
  <si>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</si>
  <si>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</si>
  <si>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</si>
  <si>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</si>
  <si>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</si>
  <si>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</si>
  <si>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</si>
  <si>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</si>
  <si>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</si>
  <si>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</si>
  <si>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</si>
  <si>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</si>
  <si>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</si>
  <si>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</si>
  <si>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</si>
  <si>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</si>
  <si>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</si>
  <si>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</si>
  <si>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</si>
  <si>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</si>
  <si>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</si>
  <si>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</si>
  <si>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</si>
  <si>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</si>
  <si>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</si>
  <si>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</si>
  <si>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</si>
  <si>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</si>
  <si>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</si>
  <si>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</si>
  <si>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</si>
  <si>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</si>
  <si>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</si>
  <si>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</si>
  <si>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</si>
  <si>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</si>
  <si>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</si>
  <si>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</si>
  <si>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</si>
  <si>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</si>
  <si>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</si>
  <si>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</si>
  <si>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</si>
  <si>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</si>
  <si>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</si>
  <si>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</si>
  <si>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</si>
  <si>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</si>
  <si>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</si>
  <si>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</si>
  <si>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</si>
  <si>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</si>
  <si>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</si>
  <si>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</si>
  <si>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</si>
  <si>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</si>
  <si>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</si>
  <si>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</si>
  <si>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</si>
  <si>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</si>
  <si>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</si>
  <si>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</si>
  <si>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</si>
  <si>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</si>
  <si>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</si>
  <si>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</si>
  <si>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</si>
  <si>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</si>
  <si>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</si>
  <si>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</si>
  <si>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</si>
  <si>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</si>
  <si>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</si>
  <si>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</si>
  <si>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</si>
  <si>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</si>
  <si>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</si>
  <si>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</si>
  <si>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</si>
  <si>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</si>
  <si>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</si>
  <si>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</si>
  <si>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</si>
  <si>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</si>
  <si>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</si>
  <si>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</si>
  <si>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</si>
  <si>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</si>
  <si>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</si>
  <si>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</si>
  <si>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</si>
  <si>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</si>
  <si>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</si>
  <si>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</si>
  <si>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</si>
  <si>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</si>
  <si>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</si>
  <si>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</si>
  <si>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</si>
  <si>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</si>
  <si>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</si>
  <si>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</si>
  <si>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</si>
  <si>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</si>
  <si>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</si>
  <si>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</si>
  <si>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</si>
  <si>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</si>
  <si>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</si>
  <si>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</si>
  <si>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</si>
  <si>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</si>
  <si>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</si>
  <si>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</si>
  <si>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</si>
  <si>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</si>
  <si>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</si>
  <si>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</si>
  <si>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</si>
  <si>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</si>
  <si>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</si>
  <si>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</si>
  <si>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</si>
  <si>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</si>
  <si>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</si>
  <si>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</si>
  <si>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</si>
  <si>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</si>
  <si>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</si>
  <si>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</si>
  <si>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</si>
  <si>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</si>
  <si>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</si>
  <si>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</si>
  <si>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</si>
  <si>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</si>
  <si>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</si>
  <si>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</si>
  <si>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</si>
  <si>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</si>
  <si>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</si>
  <si>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</si>
  <si>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</si>
  <si>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</si>
  <si>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</si>
  <si>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</si>
  <si>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</si>
  <si>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</si>
  <si>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</si>
  <si>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</si>
  <si>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</si>
  <si>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</si>
  <si>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</si>
  <si>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</si>
  <si>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</si>
  <si>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</si>
  <si>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</si>
  <si>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</si>
  <si>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</si>
  <si>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</si>
  <si>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</si>
  <si>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</si>
  <si>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</si>
  <si>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</si>
  <si>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</si>
  <si>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</si>
  <si>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</si>
  <si>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</si>
  <si>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</si>
  <si>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</si>
  <si>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</si>
  <si>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</si>
  <si>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</si>
  <si>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</si>
  <si>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</si>
  <si>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</si>
  <si>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</si>
  <si>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</si>
  <si>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</si>
  <si>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</si>
  <si>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</si>
  <si>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</si>
  <si>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</si>
  <si>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</si>
  <si>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</si>
  <si>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</si>
  <si>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</si>
  <si>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</si>
  <si>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</si>
  <si>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</si>
  <si>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</si>
  <si>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</si>
  <si>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</si>
  <si>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</si>
  <si>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</si>
  <si>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</si>
  <si>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</si>
  <si>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</si>
  <si>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</si>
  <si>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</si>
  <si>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</si>
  <si>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</si>
  <si>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</si>
  <si>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</si>
  <si>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</si>
  <si>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</si>
  <si>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</si>
  <si>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</si>
  <si>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</si>
  <si>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</si>
  <si>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</si>
  <si>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</si>
  <si>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</si>
  <si>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</si>
  <si>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</si>
  <si>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</si>
  <si>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</si>
  <si>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</si>
  <si>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</si>
  <si>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</si>
  <si>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</si>
  <si>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</si>
  <si>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</si>
  <si>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</si>
  <si>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</si>
  <si>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</si>
  <si>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</si>
  <si>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</si>
  <si>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</si>
  <si>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</si>
  <si>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</si>
  <si>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</si>
  <si>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</si>
  <si>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</si>
  <si>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</si>
  <si>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</si>
  <si>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</si>
  <si>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</si>
  <si>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</si>
  <si>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</si>
  <si>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</si>
  <si>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</si>
  <si>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</si>
  <si>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</si>
  <si>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</si>
  <si>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</si>
  <si>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</si>
  <si>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</si>
  <si>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</si>
  <si>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</si>
  <si>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</si>
  <si>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</si>
  <si>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</si>
  <si>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</si>
  <si>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</si>
  <si>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</si>
  <si>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</si>
  <si>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</si>
  <si>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</si>
  <si>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</si>
  <si>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</si>
  <si>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</si>
  <si>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</si>
  <si>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</si>
  <si>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</si>
  <si>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</si>
  <si>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</si>
  <si>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</si>
  <si>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</si>
  <si>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</si>
  <si>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</si>
  <si>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</si>
  <si>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</si>
  <si>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</si>
  <si>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</si>
  <si>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</si>
  <si>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</si>
  <si>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</si>
  <si>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</si>
  <si>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</si>
  <si>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</si>
  <si>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</si>
  <si>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</si>
  <si>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</si>
  <si>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</si>
  <si>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</si>
  <si>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</si>
  <si>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</si>
  <si>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</si>
  <si>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</si>
  <si>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</si>
  <si>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</si>
  <si>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</si>
  <si>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</si>
  <si>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</si>
  <si>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</si>
  <si>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</si>
  <si>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</si>
  <si>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</si>
  <si>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</si>
  <si>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</si>
  <si>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</si>
  <si>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</si>
  <si>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</si>
  <si>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</si>
  <si>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</si>
  <si>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</si>
  <si>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</si>
  <si>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</si>
  <si>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</si>
  <si>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</si>
  <si>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</si>
  <si>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</si>
  <si>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</si>
  <si>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</si>
  <si>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</si>
  <si>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</si>
  <si>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</si>
  <si>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</si>
  <si>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</si>
  <si>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</si>
  <si>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</si>
  <si>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</si>
  <si>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</si>
  <si>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</si>
  <si>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</si>
  <si>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</si>
  <si>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</si>
  <si>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</si>
  <si>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</si>
  <si>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</si>
  <si>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</si>
  <si>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</si>
  <si>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</si>
  <si>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</si>
  <si>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</si>
  <si>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</si>
  <si>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</si>
  <si>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</si>
  <si>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</si>
  <si>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</si>
  <si>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</si>
  <si>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</si>
  <si>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</si>
  <si>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</si>
  <si>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</si>
  <si>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</si>
  <si>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</si>
  <si>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</si>
  <si>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</si>
  <si>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</si>
  <si>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</si>
  <si>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</si>
  <si>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</si>
  <si>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</si>
  <si>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</si>
  <si>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</si>
  <si>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</si>
  <si>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</si>
  <si>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</si>
  <si>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</si>
  <si>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</si>
  <si>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</si>
  <si>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</si>
  <si>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</si>
  <si>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</si>
  <si>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</si>
  <si>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</si>
  <si>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</si>
  <si>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</si>
  <si>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</si>
  <si>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</si>
  <si>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</si>
  <si>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</si>
  <si>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</si>
  <si>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</si>
  <si>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</si>
  <si>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</si>
  <si>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</si>
  <si>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</si>
  <si>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</si>
  <si>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</si>
  <si>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</si>
  <si>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</si>
  <si>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</si>
  <si>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</si>
  <si>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</si>
  <si>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</si>
  <si>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</si>
  <si>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</si>
  <si>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</si>
  <si>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</si>
  <si>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</si>
  <si>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</si>
  <si>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</si>
  <si>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</si>
  <si>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</si>
  <si>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</si>
  <si>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</si>
  <si>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</si>
  <si>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</si>
  <si>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</si>
  <si>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</si>
  <si>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</si>
  <si>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</si>
  <si>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</si>
  <si>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</si>
  <si>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</si>
  <si>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</si>
  <si>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</si>
  <si>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</si>
  <si>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</si>
  <si>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</si>
  <si>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</si>
  <si>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</si>
  <si>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</si>
  <si>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</si>
  <si>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</si>
  <si>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</si>
  <si>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</si>
  <si>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</si>
  <si>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</si>
  <si>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</si>
  <si>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</si>
  <si>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</si>
  <si>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</si>
  <si>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</si>
  <si>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</si>
  <si>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</si>
  <si>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</si>
  <si>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</si>
  <si>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</si>
  <si>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</si>
  <si>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</si>
  <si>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</si>
  <si>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</si>
  <si>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</si>
  <si>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</si>
  <si>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</si>
  <si>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</si>
  <si>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</si>
  <si>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</si>
  <si>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</si>
  <si>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</si>
  <si>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</si>
  <si>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</si>
  <si>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</si>
  <si>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</si>
  <si>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</si>
  <si>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</si>
  <si>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</si>
  <si>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</si>
  <si>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</si>
  <si>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</si>
  <si>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</si>
  <si>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</si>
  <si>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</si>
  <si>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</si>
  <si>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</si>
  <si>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</si>
  <si>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</si>
  <si>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</si>
  <si>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</si>
  <si>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</si>
  <si>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</si>
  <si>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</si>
  <si>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</si>
  <si>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</si>
  <si>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</si>
  <si>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</si>
  <si>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</si>
  <si>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</si>
  <si>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</si>
  <si>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</si>
  <si>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</si>
  <si>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</si>
  <si>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</si>
  <si>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</si>
  <si>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</si>
  <si>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</si>
  <si>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</si>
  <si>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</si>
  <si>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</si>
  <si>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</si>
  <si>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</si>
  <si>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</si>
  <si>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</si>
  <si>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</si>
  <si>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</si>
  <si>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</si>
  <si>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</si>
  <si>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</si>
  <si>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</si>
  <si>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</si>
  <si>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</si>
  <si>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</si>
  <si>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</si>
  <si>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</si>
  <si>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</si>
  <si>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</si>
  <si>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</si>
  <si>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</si>
  <si>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</si>
  <si>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</si>
  <si>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</si>
  <si>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</si>
  <si>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</si>
  <si>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</si>
  <si>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</si>
  <si>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</si>
  <si>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</si>
  <si>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</si>
  <si>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</si>
  <si>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</si>
  <si>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</si>
  <si>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</si>
  <si>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</si>
  <si>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</si>
  <si>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</si>
  <si>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</si>
  <si>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</si>
  <si>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</si>
  <si>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</si>
  <si>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</si>
  <si>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</si>
  <si>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</si>
  <si>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</si>
  <si>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</si>
  <si>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</si>
  <si>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</si>
  <si>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</si>
  <si>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</si>
  <si>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</si>
  <si>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</si>
  <si>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</si>
  <si>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</si>
  <si>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</si>
  <si>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</si>
  <si>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</si>
  <si>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</si>
  <si>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</si>
  <si>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</si>
  <si>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</si>
  <si>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</si>
  <si>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</si>
  <si>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</si>
  <si>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</si>
  <si>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</si>
  <si>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</si>
  <si>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</si>
  <si>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</si>
  <si>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</si>
  <si>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</si>
  <si>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</si>
  <si>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</si>
  <si>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</si>
  <si>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</si>
  <si>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</si>
  <si>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</si>
  <si>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</si>
  <si>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</si>
  <si>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</si>
  <si>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</si>
  <si>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</si>
  <si>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</si>
  <si>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</si>
  <si>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</si>
  <si>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</si>
  <si>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</si>
  <si>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</si>
  <si>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</si>
  <si>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</si>
  <si>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</si>
  <si>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</si>
  <si>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</si>
  <si>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</si>
  <si>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</si>
  <si>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</si>
  <si>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</si>
  <si>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</si>
  <si>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</si>
  <si>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</si>
  <si>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</si>
  <si>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</si>
  <si>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</si>
  <si>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</si>
  <si>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</si>
  <si>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</si>
  <si>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</si>
  <si>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</si>
  <si>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</si>
  <si>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</si>
  <si>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</si>
  <si>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</si>
  <si>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</si>
  <si>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</si>
  <si>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</si>
  <si>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</si>
  <si>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</si>
  <si>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</si>
  <si>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</si>
  <si>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</si>
  <si>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</si>
  <si>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</si>
  <si>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</si>
  <si>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</si>
  <si>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</si>
  <si>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</si>
  <si>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</si>
  <si>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</si>
  <si>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</si>
  <si>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</si>
  <si>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</si>
  <si>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</si>
  <si>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</si>
  <si>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</si>
  <si>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</si>
  <si>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</si>
  <si>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</si>
  <si>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</si>
  <si>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</si>
  <si>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</si>
  <si>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</si>
  <si>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</si>
  <si>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</si>
  <si>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</si>
  <si>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</si>
  <si>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</si>
  <si>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</si>
  <si>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</si>
  <si>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</si>
  <si>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</si>
  <si>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</si>
  <si>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</si>
  <si>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</si>
  <si>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</si>
  <si>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</si>
  <si>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</si>
  <si>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</si>
  <si>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</si>
  <si>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</si>
  <si>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</si>
  <si>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</si>
  <si>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</si>
  <si>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</si>
  <si>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</si>
  <si>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</si>
  <si>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</si>
  <si>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</si>
  <si>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</si>
  <si>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</si>
  <si>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</si>
  <si>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</si>
  <si>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</si>
  <si>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</si>
  <si>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</si>
  <si>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</si>
  <si>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</si>
  <si>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</si>
  <si>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</si>
  <si>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</si>
  <si>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</si>
  <si>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</si>
  <si>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</si>
  <si>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</si>
  <si>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</si>
  <si>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</si>
  <si>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</si>
  <si>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</si>
  <si>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</si>
  <si>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</si>
  <si>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</si>
  <si>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</si>
  <si>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</si>
  <si>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</si>
  <si>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</si>
  <si>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</si>
  <si>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</si>
  <si>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</si>
  <si>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</si>
  <si>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</si>
  <si>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</si>
  <si>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</si>
  <si>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</si>
  <si>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</si>
  <si>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</si>
  <si>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</si>
  <si>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</si>
  <si>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</si>
  <si>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</si>
  <si>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</si>
  <si>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</si>
  <si>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</si>
  <si>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</si>
  <si>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</si>
  <si>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</si>
  <si>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</si>
  <si>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</si>
  <si>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</si>
  <si>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</si>
  <si>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</si>
  <si>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</si>
  <si>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</si>
  <si>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</si>
  <si>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</si>
  <si>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</si>
  <si>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</si>
  <si>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</si>
  <si>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</si>
  <si>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</si>
  <si>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</si>
  <si>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</si>
  <si>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</si>
  <si>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</si>
  <si>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</si>
  <si>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</si>
  <si>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</si>
  <si>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</si>
  <si>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</si>
  <si>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</si>
  <si>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</si>
  <si>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</si>
  <si>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</si>
  <si>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</si>
  <si>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</si>
  <si>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</si>
  <si>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</si>
  <si>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</si>
  <si>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</si>
  <si>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</si>
  <si>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</si>
  <si>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</si>
  <si>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</si>
  <si>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</si>
  <si>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</si>
  <si>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</si>
  <si>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</si>
  <si>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</si>
  <si>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</si>
  <si>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</si>
  <si>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</si>
  <si>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</si>
  <si>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</si>
  <si>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</si>
  <si>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</si>
  <si>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</si>
  <si>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</si>
  <si>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</si>
  <si>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</si>
  <si>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</si>
  <si>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</si>
  <si>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</si>
  <si>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</si>
  <si>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</si>
  <si>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</si>
  <si>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</si>
  <si>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</si>
  <si>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</si>
  <si>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</si>
  <si>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</si>
  <si>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</si>
  <si>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</si>
  <si>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</si>
  <si>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</si>
  <si>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</si>
  <si>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</si>
  <si>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</si>
  <si>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</si>
  <si>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</si>
  <si>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</si>
  <si>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</si>
  <si>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</si>
  <si>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</si>
  <si>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</si>
  <si>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</si>
  <si>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</si>
  <si>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</si>
  <si>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</si>
  <si>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</si>
  <si>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</si>
  <si>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</si>
  <si>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</si>
  <si>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</si>
  <si>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</si>
  <si>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</si>
  <si>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</si>
  <si>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</si>
  <si>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</si>
  <si>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</si>
  <si>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</si>
  <si>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</si>
  <si>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</si>
  <si>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</si>
  <si>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</si>
  <si>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</si>
  <si>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</si>
  <si>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</si>
  <si>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</si>
  <si>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</si>
  <si>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</si>
  <si>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</si>
  <si>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</si>
  <si>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</si>
  <si>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</si>
  <si>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</si>
  <si>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</si>
  <si>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</si>
  <si>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</si>
  <si>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</si>
  <si>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</si>
  <si>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</si>
  <si>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</si>
  <si>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</si>
  <si>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</si>
  <si>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</si>
  <si>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</si>
  <si>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</si>
  <si>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</si>
  <si>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</si>
  <si>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</si>
  <si>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</si>
  <si>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</si>
  <si>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</si>
  <si>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</si>
  <si>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</si>
  <si>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</si>
  <si>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</si>
  <si>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</si>
  <si>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</si>
  <si>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</si>
  <si>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</si>
  <si>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</si>
  <si>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</si>
  <si>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</si>
  <si>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</si>
  <si>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</si>
  <si>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</si>
  <si>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</si>
  <si>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</si>
  <si>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</si>
  <si>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</si>
  <si>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</si>
  <si>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</si>
  <si>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</si>
  <si>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</si>
  <si>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</si>
  <si>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</si>
  <si>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</si>
  <si>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</si>
  <si>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</si>
  <si>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</si>
  <si>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</si>
  <si>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</si>
  <si>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</si>
  <si>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</si>
  <si>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</si>
  <si>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</si>
  <si>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</si>
  <si>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</si>
  <si>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</si>
  <si>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</si>
  <si>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</si>
  <si>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</si>
  <si>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</si>
  <si>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</si>
  <si>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</si>
  <si>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</si>
  <si>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</si>
  <si>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</si>
  <si>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</si>
  <si>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</si>
  <si>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</si>
  <si>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</si>
  <si>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</si>
  <si>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</si>
  <si>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</si>
  <si>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</si>
  <si>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</si>
  <si>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</si>
  <si>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</si>
  <si>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</si>
  <si>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</si>
  <si>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</si>
  <si>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</si>
  <si>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</si>
  <si>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</si>
  <si>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</si>
  <si>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</si>
  <si>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</si>
  <si>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</si>
  <si>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</si>
  <si>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</si>
  <si>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</si>
  <si>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</si>
  <si>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</si>
  <si>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</si>
  <si>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</si>
  <si>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</si>
  <si>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</si>
  <si>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</si>
  <si>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</si>
  <si>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</si>
  <si>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</si>
  <si>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</si>
  <si>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</si>
  <si>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</si>
  <si>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</si>
  <si>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</si>
  <si>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</si>
  <si>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</si>
  <si>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</si>
  <si>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</si>
  <si>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</si>
  <si>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</si>
  <si>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</si>
  <si>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</si>
  <si>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</si>
  <si>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</si>
  <si>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</si>
  <si>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</si>
  <si>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</si>
  <si>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</si>
  <si>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</si>
  <si>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</si>
  <si>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</si>
  <si>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</si>
  <si>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</si>
  <si>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</si>
  <si>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</si>
  <si>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</si>
  <si>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</si>
  <si>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</si>
  <si>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</si>
  <si>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</si>
  <si>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</si>
  <si>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</si>
  <si>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</si>
  <si>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</si>
  <si>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</si>
  <si>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</si>
  <si>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</si>
  <si>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</si>
  <si>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</si>
  <si>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</si>
  <si>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</si>
  <si>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</si>
  <si>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</si>
  <si>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</si>
  <si>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</si>
  <si>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</si>
  <si>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</si>
  <si>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</si>
  <si>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</si>
  <si>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</si>
  <si>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</si>
  <si>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</si>
  <si>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</si>
  <si>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</si>
  <si>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</si>
  <si>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</si>
  <si>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</si>
  <si>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</si>
  <si>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</si>
  <si>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</si>
  <si>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</si>
  <si>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</si>
  <si>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</si>
  <si>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</si>
  <si>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</si>
  <si>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</si>
  <si>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</si>
  <si>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</si>
  <si>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</si>
  <si>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</si>
  <si>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</si>
  <si>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</si>
  <si>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</si>
  <si>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</si>
  <si>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</si>
  <si>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</si>
  <si>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</si>
  <si>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</si>
  <si>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</si>
  <si>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</si>
  <si>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</si>
  <si>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</si>
  <si>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</si>
  <si>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</si>
  <si>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</si>
  <si>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</si>
  <si>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</si>
  <si>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</si>
  <si>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</si>
  <si>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</si>
  <si>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</si>
  <si>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</si>
  <si>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</si>
  <si>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</si>
  <si>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</si>
  <si>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</si>
  <si>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</si>
  <si>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</si>
  <si>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</si>
  <si>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</si>
  <si>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</si>
  <si>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</si>
  <si>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</si>
  <si>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</si>
  <si>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</si>
  <si>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</si>
  <si>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</si>
  <si>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</si>
  <si>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</si>
  <si>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</si>
  <si>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</si>
  <si>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</si>
  <si>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</si>
  <si>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</si>
  <si>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</si>
  <si>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</si>
  <si>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</si>
  <si>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</si>
  <si>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</si>
  <si>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</si>
  <si>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</si>
  <si>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</si>
  <si>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</si>
  <si>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</si>
  <si>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</si>
  <si>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</si>
  <si>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</si>
  <si>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</si>
  <si>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</si>
  <si>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</si>
  <si>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</si>
  <si>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</si>
  <si>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</si>
  <si>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</si>
  <si>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</si>
  <si>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</si>
  <si>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</si>
  <si>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</si>
  <si>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</si>
  <si>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</si>
  <si>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</si>
  <si>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</si>
  <si>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</si>
  <si>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</si>
  <si>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</si>
  <si>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</si>
  <si>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</si>
  <si>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</si>
  <si>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</si>
  <si>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</si>
  <si>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</si>
  <si>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</si>
  <si>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</si>
  <si>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</si>
  <si>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</si>
  <si>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</si>
  <si>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</si>
  <si>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</si>
  <si>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</si>
  <si>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</si>
  <si>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</si>
  <si>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</si>
  <si>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</si>
  <si>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</si>
  <si>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</si>
  <si>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</si>
  <si>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</si>
  <si>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</si>
  <si>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</si>
  <si>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</si>
  <si>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</si>
  <si>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</si>
  <si>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</si>
  <si>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</si>
  <si>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</si>
  <si>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</si>
  <si>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</si>
  <si>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</si>
  <si>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</si>
  <si>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</si>
  <si>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</si>
  <si>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</si>
  <si>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</si>
  <si>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</si>
  <si>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</si>
  <si>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</si>
  <si>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</si>
  <si>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</si>
  <si>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</si>
  <si>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</si>
  <si>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</si>
  <si>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</si>
  <si>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</si>
  <si>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</si>
  <si>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</si>
  <si>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</si>
  <si>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</si>
  <si>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</si>
  <si>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</si>
  <si>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</si>
  <si>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</si>
  <si>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</si>
  <si>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</si>
  <si>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</si>
  <si>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</si>
  <si>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</si>
  <si>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</si>
  <si>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</si>
  <si>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</si>
  <si>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</si>
  <si>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</si>
  <si>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</si>
  <si>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</si>
  <si>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</si>
  <si>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</si>
  <si>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</si>
  <si>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</si>
  <si>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</si>
  <si>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</si>
  <si>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</si>
  <si>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</si>
  <si>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</si>
  <si>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</si>
  <si>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</si>
  <si>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</si>
  <si>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</si>
  <si>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</si>
  <si>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</si>
  <si>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</si>
  <si>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</si>
  <si>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</si>
  <si>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</si>
  <si>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</si>
  <si>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</si>
  <si>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</si>
  <si>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</si>
  <si>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</si>
  <si>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</si>
  <si>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</si>
  <si>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</si>
  <si>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</si>
  <si>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</si>
  <si>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</si>
  <si>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</si>
  <si>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</si>
  <si>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</si>
  <si>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</si>
  <si>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</si>
  <si>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</si>
  <si>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</si>
  <si>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</si>
  <si>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</si>
  <si>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</si>
  <si>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</si>
  <si>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</si>
  <si>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</si>
  <si>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</si>
  <si>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</si>
  <si>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</si>
  <si>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</si>
  <si>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</si>
  <si>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</si>
  <si>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</si>
  <si>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</si>
  <si>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</si>
  <si>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</si>
  <si>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</si>
  <si>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</si>
  <si>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</si>
  <si>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</si>
  <si>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</si>
  <si>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</si>
  <si>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</si>
  <si>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</si>
  <si>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</si>
  <si>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</si>
  <si>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</si>
  <si>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</si>
  <si>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</si>
  <si>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</si>
  <si>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</si>
  <si>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</si>
  <si>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</si>
  <si>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</si>
  <si>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</si>
  <si>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</si>
  <si>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</si>
  <si>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</si>
  <si>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</si>
  <si>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</si>
  <si>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</si>
  <si>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</si>
  <si>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</si>
  <si>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</si>
  <si>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</si>
  <si>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</si>
  <si>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</si>
  <si>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</si>
  <si>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</si>
  <si>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</si>
  <si>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</si>
  <si>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</si>
  <si>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</si>
  <si>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</si>
  <si>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</si>
  <si>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</si>
  <si>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</si>
  <si>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</si>
  <si>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</si>
  <si>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</si>
  <si>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</si>
  <si>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</si>
  <si>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</si>
  <si>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</si>
  <si>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</si>
  <si>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</si>
  <si>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</si>
  <si>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</si>
  <si>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</si>
  <si>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</si>
  <si>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</si>
  <si>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</si>
  <si>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</si>
  <si>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</si>
  <si>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</si>
  <si>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</si>
  <si>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</si>
  <si>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</si>
  <si>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</si>
  <si>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</si>
  <si>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</si>
  <si>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</si>
  <si>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</si>
  <si>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</si>
  <si>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</si>
  <si>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</si>
  <si>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</si>
  <si>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</si>
  <si>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</si>
  <si>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</si>
  <si>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</si>
  <si>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</si>
  <si>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</si>
  <si>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</si>
  <si>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</si>
  <si>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</si>
  <si>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</si>
  <si>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</si>
  <si>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</si>
  <si>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</si>
  <si>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</si>
  <si>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</si>
  <si>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</si>
  <si>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</si>
  <si>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</si>
  <si>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</si>
  <si>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</si>
  <si>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</si>
  <si>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</si>
  <si>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</si>
  <si>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</si>
  <si>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</si>
  <si>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</si>
  <si>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</si>
  <si>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</si>
  <si>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</si>
  <si>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</si>
  <si>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</si>
  <si>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</si>
  <si>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</si>
  <si>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</si>
  <si>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</si>
  <si>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</si>
  <si>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</si>
  <si>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</si>
  <si>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</si>
  <si>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</si>
  <si>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</si>
  <si>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</si>
  <si>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</si>
  <si>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</si>
  <si>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</si>
  <si>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</si>
  <si>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</si>
  <si>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</si>
  <si>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</si>
  <si>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</si>
  <si>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</si>
  <si>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</si>
  <si>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</si>
  <si>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</si>
  <si>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</si>
  <si>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</si>
  <si>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</si>
  <si>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</si>
  <si>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</si>
  <si>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</si>
  <si>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</si>
  <si>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</si>
  <si>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</si>
  <si>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</si>
  <si>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</si>
  <si>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</si>
  <si>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</si>
  <si>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</si>
  <si>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</si>
  <si>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</si>
  <si>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</si>
  <si>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</si>
  <si>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</si>
  <si>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</si>
  <si>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</si>
  <si>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</si>
  <si>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</si>
  <si>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</si>
  <si>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</si>
  <si>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</si>
  <si>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</si>
  <si>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</si>
  <si>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</si>
  <si>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</si>
  <si>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</si>
  <si>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</si>
  <si>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</si>
  <si>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</si>
  <si>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</si>
  <si>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</si>
  <si>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</si>
  <si>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</si>
  <si>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</si>
  <si>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</si>
  <si>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</si>
  <si>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</si>
  <si>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</si>
  <si>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</si>
  <si>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</si>
  <si>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</si>
  <si>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</si>
  <si>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</si>
  <si>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</si>
  <si>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</si>
  <si>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</si>
  <si>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</si>
  <si>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</si>
  <si>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</si>
  <si>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</si>
  <si>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</si>
  <si>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</si>
  <si>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</si>
  <si>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</si>
  <si>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</si>
  <si>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</si>
  <si>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</si>
  <si>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</si>
  <si>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</si>
  <si>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</si>
  <si>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</si>
  <si>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</si>
  <si>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</si>
  <si>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</si>
  <si>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</si>
  <si>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</si>
  <si>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</si>
  <si>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</si>
  <si>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</si>
  <si>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</si>
  <si>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</si>
  <si>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</si>
  <si>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</si>
  <si>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</si>
  <si>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</si>
  <si>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</si>
  <si>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</si>
  <si>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</si>
  <si>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</si>
  <si>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</si>
  <si>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</si>
  <si>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</si>
  <si>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</si>
  <si>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</si>
  <si>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</si>
  <si>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</si>
  <si>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</si>
  <si>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</si>
  <si>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</si>
  <si>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</si>
  <si>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</si>
  <si>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</si>
  <si>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</si>
  <si>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</si>
  <si>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</si>
  <si>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</si>
  <si>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</si>
  <si>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</si>
  <si>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</si>
  <si>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</si>
  <si>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</si>
  <si>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</si>
  <si>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</si>
  <si>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</si>
  <si>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</si>
  <si>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</si>
  <si>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</si>
  <si>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</si>
  <si>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</si>
  <si>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</si>
  <si>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</si>
  <si>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</si>
  <si>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</si>
  <si>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</si>
  <si>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</si>
  <si>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</si>
  <si>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</si>
  <si>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</si>
  <si>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</si>
  <si>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</si>
  <si>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</si>
  <si>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</si>
  <si>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</si>
  <si>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</si>
  <si>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</si>
  <si>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</si>
  <si>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</si>
  <si>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</si>
  <si>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</si>
  <si>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</si>
  <si>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</si>
  <si>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</si>
  <si>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</si>
  <si>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</si>
  <si>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</si>
  <si>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</si>
  <si>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</si>
  <si>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</si>
  <si>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</si>
  <si>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</si>
  <si>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</si>
  <si>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</si>
  <si>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</si>
  <si>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</si>
  <si>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</si>
  <si>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</si>
  <si>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</si>
  <si>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</si>
  <si>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</si>
  <si>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</si>
  <si>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</si>
  <si>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</si>
  <si>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</si>
  <si>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</si>
  <si>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</si>
  <si>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</si>
  <si>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</si>
  <si>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</si>
  <si>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</si>
  <si>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</si>
  <si>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</si>
  <si>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</si>
  <si>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</si>
  <si>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</si>
  <si>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</si>
  <si>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</si>
  <si>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</si>
  <si>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</si>
  <si>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</si>
  <si>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</si>
  <si>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</si>
  <si>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</si>
  <si>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</si>
  <si>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</si>
  <si>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</si>
  <si>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</si>
  <si>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</si>
  <si>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</si>
  <si>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</si>
  <si>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</si>
  <si>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</si>
  <si>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</si>
  <si>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</si>
  <si>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</si>
  <si>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</si>
  <si>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</si>
  <si>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</si>
  <si>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</si>
  <si>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</si>
  <si>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</si>
  <si>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</si>
  <si>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</si>
  <si>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</si>
  <si>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</si>
  <si>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</si>
  <si>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</si>
  <si>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</si>
  <si>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</si>
  <si>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</si>
  <si>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</si>
  <si>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</si>
  <si>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</si>
  <si>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</si>
  <si>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</si>
  <si>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</si>
  <si>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</si>
  <si>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</si>
  <si>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</si>
  <si>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</si>
  <si>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</si>
  <si>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</si>
  <si>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</si>
  <si>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</si>
  <si>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</si>
  <si>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</si>
  <si>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</si>
  <si>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</si>
  <si>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</si>
  <si>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</si>
  <si>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</si>
  <si>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</si>
  <si>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</si>
  <si>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</si>
  <si>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</si>
  <si>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</si>
  <si>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</si>
  <si>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</si>
  <si>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</si>
  <si>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</si>
  <si>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</si>
  <si>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</si>
  <si>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</si>
  <si>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</si>
  <si>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</si>
  <si>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</si>
  <si>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</si>
  <si>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</si>
  <si>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</si>
  <si>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</si>
  <si>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</si>
  <si>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</si>
  <si>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</si>
  <si>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</si>
  <si>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</si>
  <si>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</si>
  <si>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</si>
  <si>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</si>
  <si>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</si>
  <si>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</si>
  <si>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</si>
  <si>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</si>
  <si>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</si>
  <si>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</si>
  <si>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</si>
  <si>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</si>
  <si>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</si>
  <si>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</si>
  <si>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</si>
  <si>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</si>
  <si>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</si>
  <si>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</si>
  <si>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</si>
  <si>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</si>
  <si>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</si>
  <si>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</si>
  <si>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</si>
  <si>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</si>
  <si>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</si>
  <si>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</si>
  <si>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</si>
  <si>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</si>
  <si>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</si>
  <si>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</si>
  <si>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</si>
  <si>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</si>
  <si>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</si>
  <si>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</si>
  <si>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</si>
  <si>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</si>
  <si>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</si>
  <si>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</si>
  <si>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</si>
  <si>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</si>
  <si>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</si>
  <si>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</si>
  <si>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</si>
  <si>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</si>
  <si>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</si>
  <si>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</si>
  <si>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</si>
  <si>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</si>
  <si>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</si>
  <si>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</si>
  <si>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</si>
  <si>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</si>
  <si>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</si>
  <si>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</si>
  <si>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</si>
  <si>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</si>
  <si>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</si>
  <si>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</si>
  <si>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</si>
  <si>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</si>
  <si>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</si>
  <si>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</si>
  <si>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</si>
  <si>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</si>
  <si>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</si>
  <si>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</si>
  <si>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</si>
  <si>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</si>
  <si>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</si>
  <si>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</si>
  <si>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</si>
  <si>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</si>
  <si>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</si>
  <si>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</si>
  <si>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</si>
  <si>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</si>
  <si>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</si>
  <si>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</si>
  <si>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</si>
  <si>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</si>
  <si>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</si>
  <si>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</si>
  <si>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</si>
  <si>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</si>
  <si>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</si>
  <si>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</si>
  <si>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</si>
  <si>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</si>
  <si>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</si>
  <si>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</si>
  <si>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</si>
  <si>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</si>
  <si>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</si>
  <si>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</si>
  <si>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</si>
  <si>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</si>
  <si>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</si>
  <si>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</si>
  <si>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</si>
  <si>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</si>
  <si>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</si>
  <si>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</si>
  <si>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</si>
  <si>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</si>
  <si>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</si>
  <si>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</si>
  <si>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</si>
  <si>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</si>
  <si>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</si>
  <si>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</si>
  <si>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</si>
  <si>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</si>
  <si>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</si>
  <si>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</si>
  <si>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</si>
  <si>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</si>
  <si>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</si>
  <si>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</si>
  <si>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</si>
  <si>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</si>
  <si>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</si>
  <si>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</si>
  <si>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</si>
  <si>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</si>
  <si>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</si>
  <si>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</si>
  <si>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</si>
  <si>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</si>
  <si>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</si>
  <si>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</si>
  <si>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</si>
  <si>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</si>
  <si>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</si>
  <si>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</si>
  <si>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</si>
  <si>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</si>
  <si>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</si>
  <si>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</si>
  <si>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</si>
  <si>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</si>
  <si>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</si>
  <si>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</si>
  <si>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</si>
  <si>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</si>
  <si>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</si>
  <si>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</si>
  <si>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</si>
  <si>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</si>
  <si>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</si>
  <si>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</si>
  <si>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</si>
  <si>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</si>
  <si>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</si>
  <si>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</si>
  <si>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</si>
  <si>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</si>
  <si>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</si>
  <si>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</si>
  <si>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</si>
  <si>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</si>
  <si>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</si>
  <si>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</si>
  <si>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</si>
  <si>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</si>
  <si>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</si>
  <si>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</si>
  <si>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</si>
  <si>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</si>
  <si>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</si>
  <si>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</si>
  <si>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</si>
  <si>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</si>
  <si>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</si>
  <si>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</si>
  <si>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</si>
  <si>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</si>
  <si>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</si>
  <si>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</si>
  <si>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</si>
  <si>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</si>
  <si>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</si>
  <si>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</si>
  <si>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</si>
  <si>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</si>
  <si>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</si>
  <si>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</si>
  <si>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</si>
  <si>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</si>
  <si>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</si>
  <si>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</si>
  <si>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</si>
  <si>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</si>
  <si>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</si>
  <si>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</si>
  <si>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</si>
  <si>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</si>
  <si>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</si>
  <si>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</si>
  <si>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</si>
  <si>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</si>
  <si>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</si>
  <si>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</si>
  <si>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</si>
  <si>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</si>
  <si>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</si>
  <si>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</si>
  <si>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</si>
  <si>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</si>
  <si>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</si>
  <si>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</si>
  <si>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</si>
  <si>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</si>
  <si>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</si>
  <si>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</si>
  <si>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</si>
  <si>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</si>
  <si>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</si>
  <si>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</si>
  <si>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</si>
  <si>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</si>
  <si>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</si>
  <si>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</si>
  <si>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</si>
  <si>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</si>
  <si>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</si>
  <si>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</si>
  <si>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</si>
  <si>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</si>
  <si>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</si>
  <si>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</si>
  <si>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</si>
  <si>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</si>
  <si>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</si>
  <si>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</si>
  <si>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</si>
  <si>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</si>
  <si>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</si>
  <si>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</si>
  <si>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</si>
  <si>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</si>
  <si>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</si>
  <si>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</si>
  <si>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</si>
  <si>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</si>
  <si>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</si>
  <si>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</si>
  <si>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</si>
  <si>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</si>
  <si>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</si>
  <si>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</si>
  <si>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</si>
  <si>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</si>
  <si>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</si>
  <si>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</si>
  <si>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</si>
  <si>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</si>
  <si>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</si>
  <si>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</si>
  <si>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</si>
  <si>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</si>
  <si>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</si>
  <si>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</si>
  <si>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</si>
  <si>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</si>
  <si>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</si>
  <si>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</si>
  <si>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</si>
  <si>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</si>
  <si>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</si>
  <si>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</si>
  <si>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</si>
  <si>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</si>
  <si>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</si>
  <si>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</si>
  <si>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</si>
  <si>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</si>
  <si>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</si>
  <si>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</si>
  <si>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</si>
  <si>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</si>
  <si>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</si>
  <si>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</si>
  <si>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</si>
  <si>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</si>
  <si>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</si>
  <si>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</si>
  <si>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</si>
  <si>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</si>
  <si>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</si>
  <si>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</si>
  <si>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</si>
  <si>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</si>
  <si>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</si>
  <si>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</si>
  <si>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</si>
  <si>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</si>
  <si>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</si>
  <si>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</si>
  <si>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</si>
  <si>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</si>
  <si>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</si>
  <si>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</si>
  <si>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</si>
  <si>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</si>
  <si>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</si>
  <si>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</si>
  <si>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</si>
  <si>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</si>
  <si>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</si>
  <si>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</si>
  <si>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</si>
  <si>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</si>
  <si>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</si>
  <si>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</si>
  <si>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</si>
  <si>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</si>
  <si>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</si>
  <si>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</si>
  <si>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</si>
  <si>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</si>
  <si>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</si>
  <si>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</si>
  <si>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</si>
  <si>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</si>
  <si>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</si>
  <si>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</si>
  <si>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</si>
  <si>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</si>
  <si>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</si>
  <si>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</si>
  <si>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</si>
  <si>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</si>
  <si>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</si>
  <si>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</si>
  <si>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</si>
  <si>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</si>
  <si>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</si>
  <si>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</si>
  <si>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</si>
  <si>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</si>
  <si>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</si>
  <si>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</si>
  <si>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</si>
  <si>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</si>
  <si>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</si>
  <si>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</si>
  <si>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</si>
  <si>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</si>
  <si>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</si>
  <si>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</si>
  <si>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</si>
  <si>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</si>
  <si>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</si>
  <si>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</si>
  <si>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</si>
  <si>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</si>
  <si>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</si>
  <si>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</si>
  <si>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</si>
  <si>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</si>
  <si>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</si>
  <si>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</si>
  <si>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</si>
  <si>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</si>
  <si>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</si>
  <si>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</si>
  <si>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</si>
  <si>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</si>
  <si>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</si>
  <si>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</si>
  <si>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</si>
  <si>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</si>
  <si>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</si>
  <si>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</si>
  <si>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</si>
  <si>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</si>
  <si>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</si>
  <si>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</si>
  <si>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</si>
  <si>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</si>
  <si>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</si>
  <si>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</si>
  <si>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</si>
  <si>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</si>
  <si>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</si>
  <si>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</si>
  <si>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</si>
  <si>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</si>
  <si>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</si>
  <si>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</si>
  <si>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</si>
  <si>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</si>
  <si>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</si>
  <si>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</si>
  <si>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</si>
  <si>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</si>
  <si>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</si>
  <si>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</si>
  <si>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</si>
  <si>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</si>
  <si>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</si>
  <si>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</si>
  <si>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</si>
  <si>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</si>
  <si>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</si>
  <si>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</si>
  <si>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</si>
  <si>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</si>
  <si>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</si>
  <si>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</si>
  <si>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</si>
  <si>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</si>
  <si>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</si>
  <si>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</si>
  <si>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</si>
  <si>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</si>
  <si>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</si>
  <si>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</si>
  <si>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</si>
  <si>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</si>
  <si>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</si>
  <si>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</si>
  <si>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</si>
  <si>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</si>
  <si>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</si>
  <si>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</si>
  <si>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</si>
  <si>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</si>
  <si>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</si>
  <si>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</si>
  <si>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</si>
  <si>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</si>
  <si>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</si>
  <si>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</si>
  <si>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</si>
  <si>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</si>
  <si>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</si>
  <si>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</si>
  <si>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</si>
  <si>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</si>
  <si>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</si>
  <si>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</si>
  <si>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</si>
  <si>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</si>
  <si>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</si>
  <si>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</si>
  <si>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</si>
  <si>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</si>
  <si>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</si>
  <si>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</si>
  <si>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</si>
  <si>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</si>
  <si>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</si>
  <si>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</si>
  <si>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</si>
  <si>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</si>
  <si>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</si>
  <si>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</si>
  <si>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</si>
  <si>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</si>
  <si>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</si>
  <si>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</si>
  <si>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</si>
  <si>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</si>
  <si>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</si>
  <si>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</si>
  <si>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</si>
  <si>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</si>
  <si>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</si>
  <si>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</si>
  <si>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</si>
  <si>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</si>
  <si>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</si>
  <si>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</si>
  <si>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</si>
  <si>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</si>
  <si>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</si>
  <si>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</si>
  <si>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</si>
  <si>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</si>
  <si>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</si>
  <si>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</si>
  <si>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</si>
  <si>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</si>
  <si>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</si>
  <si>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</si>
  <si>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</si>
  <si>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</si>
  <si>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</si>
  <si>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</si>
  <si>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</si>
  <si>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</si>
  <si>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</si>
  <si>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</si>
  <si>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</si>
  <si>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</si>
  <si>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</si>
  <si>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</si>
  <si>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</si>
  <si>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</si>
  <si>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</si>
  <si>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</si>
  <si>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</si>
  <si>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</si>
  <si>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</si>
  <si>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</si>
  <si>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</si>
  <si>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</si>
  <si>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</si>
  <si>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</si>
  <si>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</si>
  <si>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</si>
  <si>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</si>
  <si>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</si>
  <si>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</si>
  <si>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</si>
  <si>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</si>
  <si>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</si>
  <si>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</si>
  <si>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</si>
  <si>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</si>
  <si>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</si>
  <si>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</si>
  <si>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</si>
  <si>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</si>
  <si>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</si>
  <si>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</si>
  <si>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</si>
  <si>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</si>
  <si>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</si>
  <si>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</si>
  <si>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</si>
  <si>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</si>
  <si>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</si>
  <si>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</si>
  <si>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</si>
  <si>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</si>
  <si>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</si>
  <si>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</si>
  <si>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</si>
  <si>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</si>
  <si>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</si>
  <si>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</si>
  <si>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</si>
  <si>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</si>
  <si>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</si>
  <si>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</si>
  <si>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</si>
  <si>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</si>
  <si>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</si>
  <si>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</si>
  <si>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</si>
  <si>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</si>
  <si>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</si>
  <si>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</si>
  <si>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</si>
  <si>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</si>
  <si>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</si>
  <si>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</si>
  <si>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</si>
  <si>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</si>
  <si>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</si>
  <si>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</si>
  <si>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</si>
  <si>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</si>
  <si>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</si>
  <si>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</si>
  <si>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</si>
  <si>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</si>
  <si>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</si>
  <si>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</si>
  <si>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</si>
  <si>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</si>
  <si>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</si>
  <si>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</si>
  <si>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</si>
  <si>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</si>
  <si>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</si>
  <si>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</si>
  <si>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</si>
  <si>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</si>
  <si>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</si>
  <si>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</si>
  <si>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</si>
  <si>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</si>
  <si>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</si>
  <si>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</si>
  <si>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</si>
  <si>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</si>
  <si>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</si>
  <si>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</si>
  <si>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</si>
  <si>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</si>
  <si>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</si>
  <si>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</si>
  <si>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</si>
  <si>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</si>
  <si>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</si>
  <si>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</si>
  <si>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</si>
  <si>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</si>
  <si>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</si>
  <si>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</si>
  <si>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</si>
  <si>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</si>
  <si>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</si>
  <si>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</si>
  <si>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</si>
  <si>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</si>
  <si>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</si>
  <si>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</si>
  <si>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</si>
  <si>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</si>
  <si>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</si>
  <si>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</si>
  <si>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</si>
  <si>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</si>
  <si>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</si>
  <si>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</si>
  <si>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</si>
  <si>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</si>
  <si>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</si>
  <si>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</si>
  <si>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</si>
  <si>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</si>
  <si>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</si>
  <si>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</si>
  <si>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</si>
  <si>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</si>
  <si>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</si>
  <si>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</si>
  <si>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</si>
  <si>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</si>
  <si>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</si>
  <si>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</si>
  <si>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</si>
  <si>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</si>
  <si>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</si>
  <si>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</si>
  <si>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</si>
  <si>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</si>
  <si>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</si>
  <si>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</si>
  <si>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</si>
  <si>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</si>
  <si>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</si>
  <si>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</si>
  <si>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</si>
  <si>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</si>
  <si>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</si>
  <si>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</si>
  <si>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</si>
  <si>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</si>
  <si>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</si>
  <si>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</si>
  <si>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</si>
  <si>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</si>
  <si>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</si>
  <si>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</si>
  <si>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</si>
  <si>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</si>
  <si>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</si>
  <si>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</si>
  <si>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</si>
  <si>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</si>
  <si>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</si>
  <si>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</si>
  <si>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</si>
  <si>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</si>
  <si>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</si>
  <si>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</si>
  <si>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</si>
  <si>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</si>
  <si>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</si>
  <si>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</si>
  <si>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</si>
  <si>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</si>
  <si>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</si>
  <si>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</si>
  <si>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</si>
  <si>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</si>
  <si>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</si>
  <si>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</si>
  <si>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</si>
  <si>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</si>
  <si>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</si>
  <si>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</si>
  <si>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</si>
  <si>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</si>
  <si>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</si>
  <si>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</si>
  <si>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</si>
  <si>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</si>
  <si>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</si>
  <si>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</si>
  <si>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</si>
  <si>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</si>
  <si>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</si>
  <si>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</si>
  <si>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</si>
  <si>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</si>
  <si>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</si>
  <si>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</si>
  <si>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</si>
  <si>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</si>
  <si>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</si>
  <si>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</si>
  <si>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</si>
  <si>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</si>
  <si>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</si>
  <si>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</si>
  <si>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</si>
  <si>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</si>
  <si>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</si>
  <si>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</si>
  <si>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</si>
  <si>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</si>
  <si>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</si>
  <si>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</si>
  <si>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</si>
  <si>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</si>
  <si>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</si>
  <si>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</si>
  <si>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</si>
  <si>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</si>
  <si>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</si>
  <si>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</si>
  <si>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</si>
  <si>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</si>
  <si>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</si>
  <si>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</si>
  <si>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</si>
  <si>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</si>
  <si>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</si>
  <si>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</si>
  <si>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</si>
  <si>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</si>
  <si>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</si>
  <si>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</si>
  <si>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</si>
  <si>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</si>
  <si>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</si>
  <si>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</si>
  <si>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</si>
  <si>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</si>
  <si>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</si>
  <si>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</si>
  <si>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</si>
  <si>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</si>
  <si>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</si>
  <si>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</si>
  <si>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</si>
  <si>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</si>
  <si>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</si>
  <si>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</si>
  <si>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</si>
  <si>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</si>
  <si>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</si>
  <si>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</si>
  <si>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</si>
  <si>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</si>
  <si>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</si>
  <si>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</si>
  <si>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</si>
  <si>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</si>
  <si>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</si>
  <si>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</si>
  <si>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</si>
  <si>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</si>
  <si>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</si>
  <si>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</si>
  <si>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</si>
  <si>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</si>
  <si>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</si>
  <si>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</si>
  <si>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</si>
  <si>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</si>
  <si>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</si>
  <si>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</si>
  <si>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</si>
  <si>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</si>
  <si>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</si>
  <si>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</si>
  <si>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</si>
  <si>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</si>
  <si>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</si>
  <si>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</si>
  <si>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</si>
  <si>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</si>
  <si>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</si>
  <si>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</si>
  <si>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</si>
  <si>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</si>
  <si>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</si>
  <si>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</si>
  <si>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</si>
  <si>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</si>
  <si>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</si>
  <si>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</si>
  <si>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</si>
  <si>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</si>
  <si>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</si>
  <si>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</si>
  <si>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</si>
  <si>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</si>
  <si>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</si>
  <si>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</si>
  <si>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</si>
  <si>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</si>
  <si>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</si>
  <si>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</si>
  <si>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</si>
  <si>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</si>
  <si>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</si>
  <si>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</si>
  <si>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</si>
  <si>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</si>
  <si>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</si>
  <si>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</si>
  <si>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</si>
  <si>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</si>
  <si>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</si>
  <si>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</si>
  <si>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</si>
  <si>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</si>
  <si>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</si>
  <si>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</si>
  <si>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</si>
  <si>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</si>
  <si>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</si>
  <si>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</si>
  <si>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</si>
  <si>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</si>
  <si>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</si>
  <si>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</si>
  <si>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</si>
  <si>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</si>
  <si>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</si>
  <si>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</si>
  <si>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</si>
  <si>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</si>
  <si>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</si>
  <si>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</si>
  <si>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</si>
  <si>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</si>
  <si>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</si>
  <si>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</si>
  <si>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</si>
  <si>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</si>
  <si>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</si>
  <si>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</si>
  <si>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</si>
  <si>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</si>
  <si>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</si>
  <si>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</si>
  <si>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</si>
  <si>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</si>
  <si>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</si>
  <si>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</si>
  <si>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</si>
  <si>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</si>
  <si>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</si>
  <si>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</si>
  <si>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</si>
  <si>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</si>
  <si>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</si>
  <si>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</si>
  <si>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</si>
  <si>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</si>
  <si>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</si>
  <si>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</si>
  <si>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</si>
  <si>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</si>
  <si>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</si>
  <si>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</si>
  <si>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</si>
  <si>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</si>
  <si>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</si>
  <si>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</si>
  <si>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</si>
  <si>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</si>
  <si>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</si>
  <si>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</si>
  <si>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</si>
  <si>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</si>
  <si>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</si>
  <si>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</si>
  <si>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</si>
  <si>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</si>
  <si>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</si>
  <si>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</si>
  <si>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</si>
  <si>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</si>
  <si>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</si>
  <si>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</si>
  <si>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</si>
  <si>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</si>
  <si>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</si>
  <si>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</si>
  <si>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</si>
  <si>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</si>
  <si>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</si>
  <si>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</si>
  <si>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</si>
  <si>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</si>
  <si>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</si>
  <si>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</si>
  <si>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</si>
  <si>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</si>
  <si>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</si>
  <si>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</si>
  <si>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</si>
  <si>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</si>
  <si>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</si>
  <si>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</si>
  <si>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</si>
  <si>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</si>
  <si>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</si>
  <si>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</si>
  <si>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</si>
  <si>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</si>
  <si>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</si>
  <si>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</si>
  <si>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</si>
  <si>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</si>
  <si>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</si>
  <si>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</si>
  <si>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</si>
  <si>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</si>
  <si>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</si>
  <si>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</si>
  <si>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</si>
  <si>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</si>
  <si>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</si>
  <si>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</si>
  <si>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</si>
  <si>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</si>
  <si>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</si>
  <si>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</si>
  <si>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</si>
  <si>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</si>
  <si>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</si>
  <si>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</si>
  <si>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</si>
  <si>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</si>
  <si>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</si>
  <si>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</si>
  <si>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</si>
  <si>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</si>
  <si>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</si>
  <si>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</si>
  <si>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</si>
  <si>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</si>
  <si>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</si>
  <si>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</si>
  <si>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</si>
  <si>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</si>
  <si>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</si>
  <si>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</si>
  <si>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</si>
  <si>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</si>
  <si>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</si>
  <si>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</si>
  <si>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</si>
  <si>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</si>
  <si>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</si>
  <si>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</si>
  <si>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</si>
  <si>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</si>
  <si>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</si>
  <si>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</si>
  <si>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</si>
  <si>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</si>
  <si>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</si>
  <si>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</si>
  <si>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</si>
  <si>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</si>
  <si>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</si>
  <si>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</si>
  <si>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</si>
  <si>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</si>
  <si>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</si>
  <si>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</si>
  <si>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</si>
  <si>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</si>
  <si>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</si>
  <si>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</si>
  <si>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</si>
  <si>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</si>
  <si>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</si>
  <si>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</si>
  <si>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</si>
  <si>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</si>
  <si>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</si>
  <si>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</si>
  <si>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</si>
  <si>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</si>
  <si>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</si>
  <si>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</si>
  <si>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</si>
  <si>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</si>
  <si>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</si>
  <si>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</si>
  <si>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</si>
  <si>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</si>
  <si>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</si>
  <si>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</si>
  <si>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</si>
  <si>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</si>
  <si>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</si>
  <si>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</si>
  <si>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</si>
  <si>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</si>
  <si>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</si>
  <si>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</si>
  <si>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</si>
  <si>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</si>
  <si>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</si>
  <si>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</si>
  <si>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</si>
  <si>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</si>
  <si>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</si>
  <si>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</si>
  <si>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</si>
  <si>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</si>
  <si>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</si>
  <si>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</si>
  <si>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</si>
  <si>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</si>
  <si>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</si>
  <si>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</si>
  <si>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</si>
  <si>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</si>
  <si>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</si>
  <si>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</si>
  <si>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</si>
  <si>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</si>
  <si>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</si>
  <si>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</si>
  <si>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</si>
  <si>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</si>
  <si>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</si>
  <si>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</si>
  <si>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</si>
  <si>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</si>
  <si>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</si>
  <si>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</si>
  <si>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</si>
  <si>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</si>
  <si>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</si>
  <si>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</si>
  <si>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</si>
  <si>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</si>
  <si>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</si>
  <si>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</si>
  <si>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</si>
  <si>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</si>
  <si>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</si>
  <si>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</si>
  <si>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</si>
  <si>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</si>
  <si>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</si>
  <si>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</si>
  <si>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</si>
  <si>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</si>
  <si>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</si>
  <si>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</si>
  <si>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</si>
  <si>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</si>
  <si>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</si>
  <si>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</si>
  <si>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</si>
  <si>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</si>
  <si>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</si>
  <si>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</si>
  <si>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</si>
  <si>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</si>
  <si>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</si>
  <si>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</si>
  <si>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</si>
  <si>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</si>
  <si>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</si>
  <si>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</si>
  <si>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</si>
  <si>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</si>
  <si>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</si>
  <si>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</si>
  <si>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</si>
  <si>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</si>
  <si>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</si>
  <si>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</si>
  <si>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</si>
  <si>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</si>
  <si>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</si>
  <si>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</si>
  <si>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</si>
  <si>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</si>
  <si>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</si>
  <si>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</si>
  <si>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</si>
  <si>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</si>
  <si>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</si>
  <si>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</si>
  <si>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</si>
  <si>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</si>
  <si>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</si>
  <si>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</si>
  <si>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</si>
  <si>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</si>
  <si>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</si>
  <si>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</si>
  <si>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</si>
  <si>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</si>
  <si>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</si>
  <si>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</si>
  <si>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</si>
  <si>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</si>
  <si>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</si>
  <si>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</si>
  <si>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</si>
  <si>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</si>
  <si>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</si>
  <si>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</si>
  <si>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</si>
  <si>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</si>
  <si>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</si>
  <si>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</si>
  <si>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</si>
  <si>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</si>
  <si>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</si>
  <si>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</si>
  <si>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</si>
  <si>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</si>
  <si>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</si>
  <si>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</si>
  <si>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</si>
  <si>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</si>
  <si>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</si>
  <si>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</si>
  <si>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</si>
  <si>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</si>
  <si>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</si>
  <si>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</si>
  <si>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</si>
  <si>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</si>
  <si>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</si>
  <si>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</si>
  <si>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</si>
  <si>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</si>
  <si>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</si>
  <si>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</si>
  <si>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</si>
  <si>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</si>
  <si>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</si>
  <si>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</si>
  <si>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</si>
  <si>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</si>
  <si>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</si>
  <si>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</si>
  <si>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</si>
  <si>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</si>
  <si>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</si>
  <si>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</si>
  <si>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</si>
  <si>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</si>
  <si>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</si>
  <si>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</si>
  <si>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</si>
  <si>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</si>
  <si>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</si>
  <si>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</si>
  <si>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</si>
  <si>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</si>
  <si>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</si>
  <si>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</si>
  <si>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</si>
  <si>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</si>
  <si>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</si>
  <si>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</si>
  <si>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</si>
  <si>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</si>
  <si>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</si>
  <si>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</si>
  <si>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</si>
  <si>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</si>
  <si>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</si>
  <si>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</si>
  <si>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</si>
  <si>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</si>
  <si>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</si>
  <si>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</si>
  <si>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</si>
  <si>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</si>
  <si>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</si>
  <si>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</si>
  <si>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</si>
  <si>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</si>
  <si>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</si>
  <si>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</si>
  <si>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</si>
  <si>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</si>
  <si>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</si>
  <si>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</si>
  <si>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</si>
  <si>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</si>
  <si>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</si>
  <si>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</si>
  <si>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</si>
  <si>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</si>
  <si>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</si>
  <si>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</si>
  <si>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</si>
  <si>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</si>
  <si>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</si>
  <si>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</si>
  <si>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</si>
  <si>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</si>
  <si>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</si>
  <si>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</si>
  <si>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</si>
  <si>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</si>
  <si>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</si>
  <si>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</si>
  <si>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</si>
  <si>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</si>
  <si>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</si>
  <si>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</si>
  <si>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</si>
  <si>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</si>
  <si>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</si>
  <si>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</si>
  <si>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</si>
  <si>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</si>
  <si>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</si>
  <si>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</si>
  <si>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</si>
  <si>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</si>
  <si>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</si>
  <si>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</si>
  <si>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</si>
  <si>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</si>
  <si>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</si>
  <si>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</si>
  <si>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</si>
  <si>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</si>
  <si>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</si>
  <si>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</si>
  <si>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</si>
  <si>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</si>
  <si>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</si>
  <si>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</si>
  <si>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</si>
  <si>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</si>
  <si>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</si>
  <si>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</si>
  <si>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</si>
  <si>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</si>
  <si>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</si>
  <si>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</si>
  <si>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</si>
  <si>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</si>
  <si>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</si>
  <si>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</si>
  <si>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</si>
  <si>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</si>
  <si>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</si>
  <si>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</si>
  <si>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</si>
  <si>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</si>
  <si>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</si>
  <si>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</si>
  <si>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</si>
  <si>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</si>
  <si>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</si>
  <si>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</si>
  <si>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</si>
  <si>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</si>
  <si>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</si>
  <si>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</si>
  <si>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</si>
  <si>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</si>
  <si>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</si>
  <si>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</si>
  <si>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</si>
  <si>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</si>
  <si>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</si>
  <si>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</si>
  <si>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</si>
  <si>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</si>
  <si>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</si>
  <si>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</si>
  <si>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</si>
  <si>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</si>
  <si>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</si>
  <si>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</si>
  <si>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</si>
  <si>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</si>
  <si>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</si>
  <si>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</si>
  <si>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</si>
  <si>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</si>
  <si>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</si>
  <si>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</si>
  <si>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</si>
  <si>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</si>
  <si>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</si>
  <si>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</si>
  <si>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</si>
  <si>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</si>
  <si>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</si>
  <si>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</si>
  <si>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</si>
  <si>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</si>
  <si>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</si>
  <si>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</si>
  <si>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</si>
  <si>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</si>
  <si>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</si>
  <si>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</si>
  <si>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</si>
  <si>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</si>
  <si>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</si>
  <si>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</si>
  <si>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</si>
  <si>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</si>
  <si>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</si>
  <si>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</si>
  <si>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</si>
  <si>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</si>
  <si>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</si>
  <si>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</si>
  <si>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</si>
  <si>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</si>
  <si>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</si>
  <si>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</si>
  <si>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</si>
  <si>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</si>
  <si>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</si>
  <si>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</si>
  <si>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</si>
  <si>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</si>
  <si>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</si>
  <si>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</si>
  <si>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</si>
  <si>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</si>
  <si>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</si>
  <si>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</si>
  <si>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</si>
  <si>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</si>
  <si>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</si>
  <si>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</si>
  <si>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</si>
  <si>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</si>
  <si>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</si>
  <si>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</si>
  <si>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</si>
  <si>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</si>
  <si>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</si>
  <si>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</si>
  <si>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</si>
  <si>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</si>
  <si>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</si>
  <si>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</si>
  <si>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</si>
  <si>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</si>
  <si>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</si>
  <si>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</si>
  <si>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</si>
  <si>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</si>
  <si>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</si>
  <si>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</si>
  <si>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</si>
  <si>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</si>
  <si>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</si>
  <si>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</si>
  <si>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</si>
  <si>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</si>
  <si>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</si>
  <si>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</si>
  <si>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</si>
  <si>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</si>
  <si>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</si>
  <si>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</si>
  <si>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</si>
  <si>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</si>
  <si>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</si>
  <si>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</si>
  <si>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</si>
  <si>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</si>
  <si>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</si>
  <si>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</si>
  <si>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</si>
  <si>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</si>
  <si>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</si>
  <si>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</si>
  <si>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</si>
  <si>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</si>
  <si>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</si>
  <si>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</si>
  <si>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</si>
  <si>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</si>
  <si>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</si>
  <si>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</si>
  <si>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</si>
  <si>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</si>
  <si>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</si>
  <si>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</si>
  <si>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</si>
  <si>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</si>
  <si>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</si>
  <si>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</si>
  <si>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</si>
  <si>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</si>
  <si>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</si>
  <si>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</si>
  <si>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</si>
  <si>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</si>
  <si>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</si>
  <si>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</si>
  <si>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</si>
  <si>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</si>
  <si>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</si>
  <si>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</si>
  <si>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</si>
  <si>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</si>
  <si>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</si>
  <si>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</si>
  <si>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</si>
  <si>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</si>
  <si>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</si>
  <si>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</si>
  <si>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</si>
  <si>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</si>
  <si>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</si>
  <si>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</si>
  <si>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</si>
  <si>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</si>
  <si>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</si>
  <si>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</si>
  <si>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</si>
  <si>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</si>
  <si>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</si>
  <si>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</si>
  <si>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</si>
  <si>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</si>
  <si>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</si>
  <si>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</si>
  <si>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</si>
  <si>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</si>
  <si>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</si>
  <si>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</si>
  <si>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</si>
  <si>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</si>
  <si>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</si>
  <si>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</si>
  <si>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</si>
  <si>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</si>
  <si>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</si>
  <si>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</si>
  <si>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</si>
  <si>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</si>
  <si>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</si>
  <si>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</si>
  <si>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</si>
  <si>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</si>
  <si>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</si>
  <si>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</si>
  <si>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</si>
  <si>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</si>
  <si>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</si>
  <si>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</si>
  <si>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</si>
  <si>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</si>
  <si>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</si>
  <si>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</si>
  <si>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</si>
  <si>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</si>
  <si>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</si>
  <si>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</si>
  <si>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</si>
  <si>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</si>
  <si>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</si>
  <si>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</si>
  <si>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</si>
  <si>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</si>
  <si>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</si>
  <si>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</si>
  <si>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</si>
  <si>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</si>
  <si>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</si>
  <si>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</si>
  <si>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</si>
  <si>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</si>
  <si>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</si>
  <si>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</si>
  <si>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</si>
  <si>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</si>
  <si>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</si>
  <si>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</si>
  <si>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</si>
  <si>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</si>
  <si>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</si>
  <si>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</si>
  <si>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</si>
  <si>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</si>
  <si>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</si>
  <si>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</si>
  <si>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</si>
  <si>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</si>
  <si>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</si>
  <si>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</si>
  <si>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</si>
  <si>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</si>
  <si>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</si>
  <si>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</si>
  <si>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</si>
  <si>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</si>
  <si>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</si>
  <si>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</si>
  <si>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</si>
  <si>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</si>
  <si>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</si>
  <si>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</si>
  <si>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</si>
  <si>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</si>
  <si>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</si>
  <si>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</si>
  <si>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</si>
  <si>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</si>
  <si>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</si>
  <si>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</si>
  <si>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</si>
  <si>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</si>
  <si>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</si>
  <si>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</si>
  <si>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</si>
  <si>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</si>
  <si>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</si>
  <si>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</si>
  <si>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</si>
  <si>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</si>
  <si>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</si>
  <si>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</si>
  <si>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</si>
  <si>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</si>
  <si>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</si>
  <si>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</si>
  <si>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</si>
  <si>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</si>
  <si>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</si>
  <si>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</si>
  <si>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</si>
  <si>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</si>
  <si>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</si>
  <si>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</si>
  <si>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</si>
  <si>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</si>
  <si>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</si>
  <si>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</si>
  <si>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</si>
  <si>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</si>
  <si>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</si>
  <si>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</si>
  <si>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</si>
  <si>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</si>
  <si>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</si>
  <si>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</si>
  <si>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</si>
  <si>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</si>
  <si>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</si>
  <si>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</si>
  <si>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</si>
  <si>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</si>
  <si>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</si>
  <si>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</si>
  <si>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</si>
  <si>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</si>
  <si>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</si>
  <si>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</si>
  <si>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</si>
  <si>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</si>
  <si>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</si>
  <si>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</si>
  <si>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</si>
  <si>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</si>
  <si>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</si>
  <si>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</si>
  <si>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</si>
  <si>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</si>
  <si>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</si>
  <si>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</si>
  <si>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</si>
  <si>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</si>
  <si>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</si>
  <si>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</si>
  <si>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</si>
  <si>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</si>
  <si>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</si>
  <si>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</si>
  <si>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</si>
  <si>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</si>
  <si>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</si>
  <si>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</si>
  <si>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</si>
  <si>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</si>
  <si>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</si>
  <si>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</si>
  <si>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</si>
  <si>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</si>
  <si>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</si>
  <si>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</si>
  <si>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</si>
  <si>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</si>
  <si>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</si>
  <si>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</si>
  <si>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</si>
  <si>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</si>
  <si>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</si>
  <si>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</si>
  <si>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</si>
  <si>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</si>
  <si>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</si>
  <si>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</si>
  <si>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</si>
  <si>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</si>
  <si>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</si>
  <si>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</si>
  <si>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</si>
  <si>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</si>
  <si>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</si>
  <si>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</si>
  <si>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</si>
  <si>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</si>
  <si>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</si>
  <si>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</si>
  <si>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</si>
  <si>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</si>
  <si>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</si>
  <si>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</si>
  <si>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</si>
  <si>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</si>
  <si>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</si>
  <si>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</si>
  <si>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</si>
  <si>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</si>
  <si>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</si>
  <si>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</si>
  <si>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</si>
  <si>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</si>
  <si>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</si>
  <si>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</si>
  <si>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</si>
  <si>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</si>
  <si>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</si>
  <si>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</si>
  <si>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</si>
  <si>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</si>
  <si>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</si>
  <si>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</si>
  <si>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</si>
  <si>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</si>
  <si>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</si>
  <si>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</si>
  <si>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</si>
  <si>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</si>
  <si>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</si>
  <si>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</si>
  <si>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</si>
  <si>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</si>
  <si>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</si>
  <si>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</si>
  <si>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</si>
  <si>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</si>
  <si>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</si>
  <si>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</si>
  <si>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</si>
  <si>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</si>
  <si>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</si>
  <si>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</si>
  <si>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</si>
  <si>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</si>
  <si>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</si>
  <si>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</si>
  <si>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</si>
  <si>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</si>
  <si>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</si>
  <si>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</si>
  <si>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</si>
  <si>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</si>
  <si>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</si>
  <si>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</si>
  <si>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</si>
  <si>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</si>
  <si>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</si>
  <si>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</si>
  <si>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</si>
  <si>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</si>
  <si>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</si>
  <si>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</si>
  <si>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</si>
  <si>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</si>
  <si>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</si>
  <si>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</si>
  <si>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</si>
  <si>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</si>
  <si>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</si>
  <si>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</si>
  <si>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</si>
  <si>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</si>
  <si>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</si>
  <si>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</si>
  <si>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</si>
  <si>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</si>
  <si>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</si>
  <si>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</si>
  <si>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</si>
  <si>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</si>
  <si>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</si>
  <si>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</si>
  <si>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</si>
  <si>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</si>
  <si>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</si>
  <si>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</si>
  <si>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</si>
  <si>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</si>
  <si>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</si>
  <si>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</si>
  <si>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</si>
  <si>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</si>
  <si>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</si>
  <si>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</si>
  <si>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</si>
  <si>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</si>
  <si>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</si>
  <si>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</si>
  <si>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</si>
  <si>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</si>
  <si>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</si>
  <si>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</si>
  <si>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</si>
  <si>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</si>
  <si>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</si>
  <si>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</si>
  <si>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</si>
  <si>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</si>
  <si>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</si>
  <si>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</si>
  <si>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</si>
  <si>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</si>
  <si>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</si>
  <si>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</si>
  <si>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</si>
  <si>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</si>
  <si>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</si>
  <si>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</si>
  <si>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</si>
  <si>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</si>
  <si>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</si>
  <si>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</si>
  <si>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</si>
  <si>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</si>
  <si>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</si>
  <si>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</si>
  <si>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</si>
  <si>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</si>
  <si>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</si>
  <si>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</si>
  <si>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</si>
  <si>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</si>
  <si>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</si>
  <si>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</si>
  <si>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</si>
  <si>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</si>
  <si>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</si>
  <si>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</si>
  <si>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</si>
  <si>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</si>
  <si>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</si>
  <si>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</si>
  <si>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</si>
  <si>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</si>
  <si>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</si>
  <si>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</si>
  <si>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</si>
  <si>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</si>
  <si>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</si>
  <si>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</si>
  <si>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</si>
  <si>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</si>
  <si>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</si>
  <si>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</si>
  <si>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</si>
  <si>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</si>
  <si>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</si>
  <si>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</si>
  <si>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</si>
  <si>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</si>
  <si>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</si>
  <si>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</si>
  <si>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</si>
  <si>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</si>
  <si>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</si>
  <si>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</si>
  <si>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</si>
  <si>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</si>
  <si>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</si>
  <si>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</si>
  <si>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</si>
  <si>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</si>
  <si>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</si>
  <si>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</si>
  <si>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</si>
  <si>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</si>
  <si>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</si>
  <si>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</si>
  <si>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</si>
  <si>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</si>
  <si>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</si>
  <si>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</si>
  <si>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</si>
  <si>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</si>
  <si>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</si>
  <si>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</si>
  <si>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</si>
  <si>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</si>
  <si>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</si>
  <si>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</si>
  <si>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</si>
  <si>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</si>
  <si>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</si>
  <si>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</si>
  <si>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</si>
  <si>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</si>
  <si>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</si>
  <si>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</si>
  <si>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</si>
  <si>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</si>
  <si>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</si>
  <si>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</si>
  <si>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</si>
  <si>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</si>
  <si>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</si>
  <si>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</si>
  <si>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</si>
  <si>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</si>
  <si>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</si>
  <si>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</si>
  <si>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</si>
  <si>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</si>
  <si>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</si>
  <si>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</si>
  <si>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</si>
  <si>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</si>
  <si>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</si>
  <si>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</si>
  <si>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</si>
  <si>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</si>
  <si>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</si>
  <si>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</si>
  <si>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</si>
  <si>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</si>
  <si>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</si>
  <si>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</si>
  <si>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</si>
  <si>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</si>
  <si>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</si>
  <si>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</si>
  <si>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</si>
  <si>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</si>
  <si>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</si>
  <si>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</si>
  <si>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</si>
  <si>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</si>
  <si>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</si>
  <si>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</si>
  <si>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</si>
  <si>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</si>
  <si>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</si>
  <si>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</si>
  <si>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</si>
  <si>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</si>
  <si>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</si>
  <si>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</si>
  <si>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</si>
  <si>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</si>
  <si>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</si>
  <si>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</si>
  <si>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</si>
  <si>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</si>
  <si>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</si>
  <si>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</si>
  <si>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</si>
  <si>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</si>
  <si>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</si>
  <si>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</si>
  <si>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</si>
  <si>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</si>
  <si>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</si>
  <si>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</si>
  <si>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</si>
  <si>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</si>
  <si>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</si>
  <si>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</si>
  <si>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</si>
  <si>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</si>
  <si>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</si>
  <si>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</si>
  <si>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</si>
  <si>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</si>
  <si>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</si>
  <si>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</si>
  <si>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</si>
  <si>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</si>
  <si>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</si>
  <si>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</si>
  <si>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</si>
  <si>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</si>
  <si>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</si>
  <si>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</si>
  <si>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</si>
  <si>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</si>
  <si>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</si>
  <si>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</si>
  <si>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</si>
  <si>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</si>
  <si>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</si>
  <si>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</si>
  <si>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</si>
  <si>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</si>
  <si>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</si>
  <si>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</si>
  <si>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</si>
  <si>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</si>
  <si>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</si>
  <si>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</si>
  <si>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</si>
  <si>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</si>
  <si>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</si>
  <si>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</si>
  <si>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</si>
  <si>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</si>
  <si>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</si>
  <si>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</si>
  <si>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</si>
  <si>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</si>
  <si>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</si>
  <si>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</si>
  <si>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</si>
  <si>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</si>
  <si>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</si>
  <si>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</si>
  <si>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</si>
  <si>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</si>
  <si>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</si>
  <si>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</si>
  <si>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</si>
  <si>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</si>
  <si>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</si>
  <si>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</si>
  <si>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</si>
  <si>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</si>
  <si>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</si>
  <si>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</si>
  <si>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</si>
  <si>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</si>
  <si>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</si>
  <si>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</si>
  <si>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</si>
  <si>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</si>
  <si>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</si>
  <si>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</si>
  <si>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</si>
  <si>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</si>
  <si>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</si>
  <si>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</si>
  <si>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</si>
  <si>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</si>
  <si>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</si>
  <si>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</si>
  <si>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</si>
  <si>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</si>
  <si>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</si>
  <si>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</si>
  <si>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</si>
  <si>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</si>
  <si>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</si>
  <si>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</si>
  <si>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</si>
  <si>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</si>
  <si>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</si>
  <si>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</si>
  <si>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</si>
  <si>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</si>
  <si>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</si>
  <si>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</si>
  <si>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</si>
  <si>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</si>
  <si>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</si>
  <si>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</si>
  <si>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</si>
  <si>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</si>
  <si>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</si>
  <si>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</si>
  <si>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</si>
  <si>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</si>
  <si>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</si>
  <si>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</si>
  <si>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</si>
  <si>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</si>
  <si>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</si>
  <si>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</si>
  <si>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</si>
  <si>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</si>
  <si>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</si>
  <si>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</si>
  <si>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</si>
  <si>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</si>
  <si>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</si>
  <si>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</si>
  <si>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</si>
  <si>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</si>
  <si>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</si>
  <si>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</si>
  <si>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</si>
  <si>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</si>
  <si>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</si>
  <si>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</si>
  <si>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</si>
  <si>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</si>
  <si>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</si>
  <si>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</si>
  <si>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</si>
  <si>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</si>
  <si>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</si>
  <si>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</si>
  <si>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</si>
  <si>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</si>
  <si>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</si>
  <si>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</si>
  <si>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</si>
  <si>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</si>
  <si>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</si>
  <si>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</si>
  <si>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</si>
  <si>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</si>
  <si>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</si>
  <si>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</si>
  <si>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</si>
  <si>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</si>
  <si>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</si>
  <si>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</si>
  <si>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</si>
  <si>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</si>
  <si>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</si>
  <si>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</si>
  <si>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</si>
  <si>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</si>
  <si>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</si>
  <si>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</si>
  <si>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</si>
  <si>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</si>
  <si>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</si>
  <si>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</si>
  <si>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</si>
  <si>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</si>
  <si>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</si>
  <si>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</si>
  <si>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</si>
  <si>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</si>
  <si>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</si>
  <si>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</si>
  <si>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</si>
  <si>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</si>
  <si>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</si>
  <si>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</si>
  <si>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</si>
  <si>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</si>
  <si>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</si>
  <si>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</si>
  <si>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</si>
  <si>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</si>
  <si>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</si>
  <si>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</si>
  <si>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</si>
  <si>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</si>
  <si>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</si>
  <si>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</si>
  <si>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</si>
  <si>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</si>
  <si>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</si>
  <si>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</si>
  <si>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</si>
  <si>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</si>
  <si>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</si>
  <si>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</si>
  <si>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</si>
  <si>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</si>
  <si>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</si>
  <si>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</si>
  <si>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</si>
  <si>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</si>
  <si>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</si>
  <si>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</si>
  <si>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</si>
  <si>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</si>
  <si>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</si>
  <si>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</si>
  <si>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</si>
  <si>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</si>
  <si>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</si>
  <si>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</si>
  <si>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</si>
  <si>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</si>
  <si>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</si>
  <si>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</si>
  <si>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</si>
  <si>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</si>
  <si>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</si>
  <si>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</si>
  <si>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</si>
  <si>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</si>
  <si>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</si>
  <si>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</si>
  <si>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</si>
  <si>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</si>
  <si>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</si>
  <si>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</si>
  <si>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</si>
  <si>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</si>
  <si>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</si>
  <si>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</si>
  <si>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</si>
  <si>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</si>
  <si>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</si>
  <si>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</si>
  <si>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</si>
  <si>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</si>
  <si>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</si>
  <si>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</si>
  <si>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</si>
  <si>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</si>
  <si>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</si>
  <si>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</si>
  <si>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</si>
  <si>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</si>
  <si>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</si>
  <si>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</si>
  <si>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</si>
  <si>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</si>
  <si>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</si>
  <si>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</si>
  <si>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</si>
  <si>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</si>
  <si>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</si>
  <si>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</si>
  <si>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</si>
  <si>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</si>
  <si>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</si>
  <si>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</si>
  <si>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</si>
  <si>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</si>
  <si>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</si>
  <si>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</si>
  <si>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</si>
  <si>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</si>
  <si>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</si>
  <si>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</si>
  <si>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</si>
  <si>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</si>
  <si>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</si>
  <si>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</si>
  <si>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</si>
  <si>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</si>
  <si>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</si>
  <si>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</si>
  <si>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</si>
  <si>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</si>
  <si>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</si>
  <si>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</si>
  <si>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</si>
  <si>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</si>
  <si>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</si>
  <si>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</si>
  <si>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</si>
  <si>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</si>
  <si>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</si>
  <si>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</si>
  <si>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</si>
  <si>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</si>
  <si>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</si>
  <si>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</si>
  <si>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</si>
  <si>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</si>
  <si>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</si>
  <si>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</si>
  <si>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</si>
  <si>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</si>
  <si>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</si>
  <si>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</si>
  <si>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</si>
  <si>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</si>
  <si>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</si>
  <si>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</si>
  <si>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</si>
  <si>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</si>
  <si>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</si>
  <si>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</si>
  <si>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</si>
  <si>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</si>
  <si>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</si>
  <si>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</si>
  <si>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</si>
  <si>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</si>
  <si>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</si>
  <si>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</si>
  <si>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</si>
  <si>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</si>
  <si>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</si>
  <si>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</si>
  <si>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</si>
  <si>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</si>
  <si>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</si>
  <si>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</si>
  <si>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</si>
  <si>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</si>
  <si>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</si>
  <si>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</si>
  <si>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</si>
  <si>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</si>
  <si>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</si>
  <si>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</si>
  <si>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</si>
  <si>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</si>
  <si>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</si>
  <si>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</si>
  <si>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</si>
  <si>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</si>
  <si>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</si>
  <si>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</si>
  <si>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</si>
  <si>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</si>
  <si>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</si>
  <si>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</si>
  <si>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</si>
  <si>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</si>
  <si>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</si>
  <si>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</si>
  <si>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</si>
  <si>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</si>
  <si>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</si>
  <si>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</si>
  <si>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</si>
  <si>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</si>
  <si>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</si>
  <si>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</si>
  <si>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</si>
  <si>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</si>
  <si>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</si>
  <si>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</si>
  <si>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</si>
  <si>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</si>
  <si>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</si>
  <si>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</si>
  <si>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</si>
  <si>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</si>
  <si>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</si>
  <si>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</si>
  <si>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</si>
  <si>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</si>
  <si>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</si>
  <si>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</si>
  <si>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</si>
  <si>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</si>
  <si>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</si>
  <si>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</si>
  <si>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</si>
  <si>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</si>
  <si>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</si>
  <si>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</si>
  <si>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</si>
  <si>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</si>
  <si>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</si>
  <si>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</si>
  <si>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</si>
  <si>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</si>
  <si>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</si>
  <si>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</si>
  <si>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</si>
  <si>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</si>
  <si>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</si>
  <si>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</si>
  <si>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</si>
  <si>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</si>
  <si>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</si>
  <si>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</si>
  <si>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</si>
  <si>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</si>
  <si>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</si>
  <si>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</si>
  <si>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</si>
  <si>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</si>
  <si>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</si>
  <si>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</si>
  <si>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</si>
  <si>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</si>
  <si>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</si>
  <si>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</si>
  <si>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</si>
  <si>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</si>
  <si>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</si>
  <si>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</si>
  <si>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</si>
  <si>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</si>
  <si>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</si>
  <si>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</si>
  <si>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</si>
  <si>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</si>
  <si>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</si>
  <si>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</si>
  <si>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</si>
  <si>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</si>
  <si>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</si>
  <si>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</si>
  <si>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</si>
  <si>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</si>
  <si>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</si>
  <si>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</si>
  <si>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</si>
  <si>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</si>
  <si>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</si>
  <si>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</si>
  <si>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</si>
  <si>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</si>
  <si>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</si>
  <si>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</si>
  <si>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</si>
  <si>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</si>
  <si>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</si>
  <si>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</si>
  <si>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</si>
  <si>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</si>
  <si>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</si>
  <si>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</si>
  <si>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</si>
  <si>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</si>
  <si>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</si>
  <si>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</si>
  <si>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</si>
  <si>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</si>
  <si>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</si>
  <si>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</si>
  <si>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</si>
  <si>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</si>
  <si>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</si>
  <si>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</si>
  <si>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</si>
  <si>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</si>
  <si>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</si>
  <si>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</si>
  <si>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</si>
  <si>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</si>
  <si>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</si>
  <si>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</si>
  <si>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</si>
  <si>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</si>
  <si>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</si>
  <si>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</si>
  <si>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</si>
  <si>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</si>
  <si>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</si>
  <si>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</si>
  <si>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</si>
  <si>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</si>
  <si>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</si>
  <si>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</si>
  <si>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</si>
  <si>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</si>
  <si>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</si>
  <si>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</si>
  <si>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</si>
  <si>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</si>
  <si>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</si>
  <si>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</si>
  <si>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</si>
  <si>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</si>
  <si>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</si>
  <si>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</si>
  <si>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</si>
  <si>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</si>
  <si>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</si>
  <si>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</si>
  <si>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</si>
  <si>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</si>
  <si>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</si>
  <si>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</si>
  <si>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</si>
  <si>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</si>
  <si>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</si>
  <si>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</si>
  <si>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</si>
  <si>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</si>
  <si>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</si>
  <si>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</si>
  <si>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</si>
  <si>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</si>
  <si>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</si>
  <si>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</si>
  <si>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</si>
  <si>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</si>
  <si>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</si>
  <si>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</si>
  <si>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</si>
  <si>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</si>
  <si>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</si>
  <si>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</si>
  <si>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</si>
  <si>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</si>
  <si>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</si>
  <si>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</si>
  <si>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</si>
  <si>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</si>
  <si>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</si>
  <si>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</si>
  <si>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</si>
  <si>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</si>
  <si>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</si>
  <si>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</si>
  <si>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</si>
  <si>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</si>
  <si>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</si>
  <si>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</si>
  <si>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</si>
  <si>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</si>
  <si>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</si>
  <si>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</si>
  <si>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</si>
  <si>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</si>
  <si>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</si>
  <si>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</si>
  <si>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</si>
  <si>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</si>
  <si>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</si>
  <si>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</si>
  <si>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</si>
  <si>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</si>
  <si>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</si>
  <si>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</si>
  <si>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</si>
  <si>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</si>
  <si>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</si>
  <si>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</si>
  <si>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</si>
  <si>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</si>
  <si>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</si>
  <si>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</si>
  <si>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</si>
  <si>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</si>
  <si>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</si>
  <si>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</si>
  <si>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</si>
  <si>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</si>
  <si>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</si>
  <si>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</si>
  <si>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</si>
  <si>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</si>
  <si>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</si>
  <si>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</si>
  <si>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</si>
  <si>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</si>
  <si>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</si>
  <si>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</si>
  <si>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</si>
  <si>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</si>
  <si>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</si>
  <si>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</si>
  <si>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</si>
  <si>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</si>
  <si>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</si>
  <si>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</si>
  <si>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</si>
  <si>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</si>
  <si>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</si>
  <si>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</si>
  <si>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</si>
  <si>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</si>
  <si>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</si>
  <si>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</si>
  <si>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</si>
  <si>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</si>
  <si>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</si>
  <si>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</si>
  <si>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</si>
  <si>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</si>
  <si>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</si>
  <si>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</si>
  <si>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</si>
  <si>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</si>
  <si>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</si>
  <si>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</si>
  <si>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</si>
  <si>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</si>
  <si>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</si>
  <si>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</si>
  <si>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</si>
  <si>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</si>
  <si>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</si>
  <si>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</si>
  <si>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</si>
  <si>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</si>
  <si>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</si>
  <si>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</si>
  <si>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</si>
  <si>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</si>
  <si>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</si>
  <si>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</si>
  <si>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</si>
  <si>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</si>
  <si>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</si>
  <si>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</si>
  <si>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</si>
  <si>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</si>
  <si>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</si>
  <si>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</si>
  <si>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</si>
  <si>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</si>
  <si>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</si>
  <si>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</si>
  <si>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</si>
  <si>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</si>
  <si>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</si>
  <si>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</si>
  <si>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</si>
  <si>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</si>
  <si>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</si>
  <si>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</si>
  <si>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</si>
  <si>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</si>
  <si>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</si>
  <si>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</si>
  <si>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</si>
  <si>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</si>
  <si>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</si>
  <si>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</si>
  <si>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</si>
  <si>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</si>
  <si>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</si>
  <si>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</si>
  <si>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</si>
  <si>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</si>
  <si>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</si>
  <si>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</si>
  <si>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</si>
  <si>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</si>
  <si>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</si>
  <si>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</si>
  <si>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</si>
  <si>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</si>
  <si>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</si>
  <si>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</si>
  <si>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</si>
  <si>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</si>
  <si>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</si>
  <si>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</si>
  <si>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</si>
  <si>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</si>
  <si>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</si>
  <si>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</si>
  <si>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</si>
  <si>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</si>
  <si>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</si>
  <si>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</si>
  <si>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</si>
  <si>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</si>
  <si>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</si>
  <si>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</si>
  <si>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</si>
  <si>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</si>
  <si>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</si>
  <si>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</si>
  <si>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</si>
  <si>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</si>
  <si>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</si>
  <si>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</si>
  <si>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</si>
  <si>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</si>
  <si>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</si>
  <si>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</si>
  <si>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</si>
  <si>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</si>
  <si>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</si>
  <si>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</si>
  <si>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</si>
  <si>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</si>
  <si>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</si>
  <si>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</si>
  <si>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</si>
  <si>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</si>
  <si>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</si>
  <si>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</si>
  <si>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</si>
  <si>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</si>
  <si>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</si>
  <si>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</si>
  <si>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</si>
  <si>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</si>
  <si>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</si>
  <si>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</si>
  <si>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</si>
  <si>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</si>
  <si>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</si>
  <si>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</si>
  <si>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</si>
  <si>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</si>
  <si>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</si>
  <si>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</si>
  <si>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</si>
  <si>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</si>
  <si>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</si>
  <si>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</si>
  <si>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</si>
  <si>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</si>
  <si>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</si>
  <si>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</si>
  <si>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</si>
  <si>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</si>
  <si>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</si>
  <si>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</si>
  <si>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</si>
  <si>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</si>
  <si>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</si>
  <si>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</si>
  <si>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</si>
  <si>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</si>
  <si>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</si>
  <si>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</si>
  <si>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</si>
  <si>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</si>
  <si>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</si>
  <si>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</si>
  <si>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</si>
  <si>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</si>
  <si>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</si>
  <si>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</si>
  <si>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</si>
  <si>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</si>
  <si>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</si>
  <si>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</si>
  <si>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</si>
  <si>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</si>
  <si>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</si>
  <si>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</si>
  <si>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</si>
  <si>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</si>
  <si>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</si>
  <si>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</si>
  <si>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</si>
  <si>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</si>
  <si>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</si>
  <si>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</si>
  <si>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</si>
  <si>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</si>
  <si>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</si>
  <si>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</si>
  <si>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</si>
  <si>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</si>
  <si>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</si>
  <si>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</si>
  <si>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</si>
  <si>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</si>
  <si>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</si>
  <si>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</si>
  <si>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</si>
  <si>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</si>
  <si>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</si>
  <si>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</si>
  <si>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</si>
  <si>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</si>
  <si>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</si>
  <si>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</si>
  <si>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</si>
  <si>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</si>
  <si>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</si>
  <si>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</si>
  <si>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</si>
  <si>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</si>
  <si>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</si>
  <si>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</si>
  <si>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</si>
  <si>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</si>
  <si>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</si>
  <si>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</si>
  <si>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</si>
  <si>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</si>
  <si>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</si>
  <si>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</si>
  <si>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</si>
  <si>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</si>
  <si>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</si>
  <si>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</si>
  <si>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</si>
  <si>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</si>
  <si>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</si>
  <si>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</si>
  <si>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</si>
  <si>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</si>
  <si>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</si>
  <si>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</si>
  <si>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</si>
  <si>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</si>
  <si>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</si>
  <si>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</si>
  <si>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</si>
  <si>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</si>
  <si>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</si>
  <si>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</si>
  <si>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</si>
  <si>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</si>
  <si>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</si>
  <si>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</si>
  <si>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</si>
  <si>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</si>
  <si>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</si>
  <si>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</si>
  <si>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</si>
  <si>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</si>
  <si>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</si>
  <si>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</si>
  <si>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</si>
  <si>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</si>
  <si>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</si>
  <si>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</si>
  <si>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</si>
  <si>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</si>
  <si>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</si>
  <si>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</si>
  <si>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</si>
  <si>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</si>
  <si>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</si>
  <si>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</si>
  <si>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</si>
  <si>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</si>
  <si>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</si>
  <si>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</si>
  <si>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</si>
  <si>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</si>
  <si>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</si>
  <si>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</si>
  <si>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</si>
  <si>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</si>
  <si>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</si>
  <si>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</si>
  <si>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</si>
  <si>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</si>
  <si>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</si>
  <si>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</si>
  <si>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</si>
  <si>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</si>
  <si>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</si>
  <si>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</si>
  <si>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</si>
  <si>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</si>
  <si>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</si>
  <si>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</si>
  <si>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</si>
  <si>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</si>
  <si>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</si>
  <si>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</si>
  <si>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</si>
  <si>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</si>
  <si>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</si>
  <si>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</si>
  <si>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</si>
  <si>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</si>
  <si>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</si>
  <si>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</si>
  <si>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</si>
  <si>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</si>
  <si>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</si>
  <si>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</si>
  <si>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</si>
  <si>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</si>
  <si>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</si>
  <si>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</si>
  <si>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</si>
  <si>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</si>
  <si>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</si>
  <si>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</si>
  <si>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</si>
  <si>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</si>
  <si>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</si>
  <si>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</si>
  <si>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</si>
  <si>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</si>
  <si>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</si>
  <si>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</si>
  <si>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</si>
  <si>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</si>
  <si>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</si>
  <si>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</si>
  <si>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</si>
  <si>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</si>
  <si>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</si>
  <si>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</si>
  <si>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</si>
  <si>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</si>
  <si>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</si>
  <si>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</si>
  <si>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</si>
  <si>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</si>
  <si>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</si>
  <si>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</si>
  <si>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</si>
  <si>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</si>
  <si>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</si>
  <si>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</si>
  <si>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</si>
  <si>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</si>
  <si>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</si>
  <si>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</si>
  <si>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</si>
  <si>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</si>
  <si>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</si>
  <si>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</si>
  <si>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</si>
  <si>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</si>
  <si>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</si>
  <si>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</si>
  <si>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</si>
  <si>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</si>
  <si>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</si>
  <si>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</si>
  <si>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</si>
  <si>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</si>
  <si>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</si>
  <si>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</si>
  <si>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</si>
  <si>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</si>
  <si>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</si>
  <si>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</si>
  <si>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</si>
  <si>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</si>
  <si>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</si>
  <si>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</si>
  <si>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</si>
  <si>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</si>
  <si>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</si>
  <si>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</si>
  <si>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</si>
  <si>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</si>
  <si>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</si>
  <si>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</si>
  <si>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</si>
  <si>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</si>
  <si>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</si>
  <si>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</si>
  <si>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</si>
  <si>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</si>
  <si>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</si>
  <si>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</si>
  <si>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</si>
  <si>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</si>
  <si>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</si>
  <si>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</si>
  <si>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</si>
  <si>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</si>
  <si>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</si>
  <si>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</si>
  <si>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</si>
  <si>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</si>
  <si>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</si>
  <si>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</si>
  <si>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</si>
  <si>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</si>
  <si>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</si>
  <si>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</si>
  <si>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</si>
  <si>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</si>
  <si>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</si>
  <si>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</si>
  <si>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</si>
  <si>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</si>
  <si>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</si>
  <si>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</si>
  <si>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</si>
  <si>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</si>
  <si>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</si>
  <si>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</si>
  <si>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</si>
  <si>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</si>
  <si>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</si>
  <si>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</si>
  <si>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</si>
  <si>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</si>
  <si>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</si>
  <si>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</si>
  <si>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</si>
  <si>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</si>
  <si>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</si>
  <si>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</si>
  <si>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</si>
  <si>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</si>
  <si>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</si>
  <si>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</si>
  <si>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</si>
  <si>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</si>
  <si>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</si>
  <si>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</si>
  <si>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</si>
  <si>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</si>
  <si>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</si>
  <si>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</si>
  <si>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</si>
  <si>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</si>
  <si>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</si>
  <si>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</si>
  <si>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</si>
  <si>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</si>
  <si>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</si>
  <si>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</si>
  <si>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</si>
  <si>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</si>
  <si>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</si>
  <si>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</si>
  <si>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</si>
  <si>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</si>
  <si>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</si>
  <si>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</si>
  <si>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</si>
  <si>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</si>
  <si>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</si>
  <si>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</si>
  <si>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</si>
  <si>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</si>
  <si>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</si>
  <si>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</si>
  <si>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</si>
  <si>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</si>
  <si>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</si>
  <si>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</si>
  <si>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</si>
  <si>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</si>
  <si>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</si>
  <si>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</si>
  <si>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</si>
  <si>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</si>
  <si>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</si>
  <si>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</si>
  <si>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</si>
  <si>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</si>
  <si>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</si>
  <si>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</si>
  <si>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</si>
  <si>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</si>
  <si>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</si>
  <si>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</si>
  <si>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</si>
  <si>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</si>
  <si>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</si>
  <si>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</si>
  <si>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</si>
  <si>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</si>
  <si>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</si>
  <si>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</si>
  <si>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</si>
  <si>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</si>
  <si>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</si>
  <si>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</si>
  <si>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</si>
  <si>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</si>
  <si>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</si>
  <si>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</si>
  <si>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</si>
  <si>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</si>
  <si>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</si>
  <si>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</si>
  <si>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</si>
  <si>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</si>
  <si>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</si>
  <si>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</si>
  <si>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</si>
  <si>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</si>
  <si>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</si>
  <si>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</si>
  <si>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</si>
  <si>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</si>
  <si>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</si>
  <si>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</si>
  <si>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</si>
  <si>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</si>
  <si>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</si>
  <si>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</si>
  <si>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</si>
  <si>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</si>
  <si>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</si>
  <si>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</si>
  <si>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</si>
  <si>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</si>
  <si>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</si>
  <si>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</si>
  <si>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</si>
  <si>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</si>
  <si>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</si>
  <si>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</si>
  <si>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</si>
  <si>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</si>
  <si>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</si>
  <si>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</si>
  <si>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</si>
  <si>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</si>
  <si>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</si>
  <si>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</si>
  <si>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</si>
  <si>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</si>
  <si>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</si>
  <si>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</si>
  <si>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</si>
  <si>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</si>
  <si>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</si>
  <si>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</si>
  <si>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</si>
  <si>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</si>
  <si>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</si>
  <si>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</si>
  <si>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</si>
  <si>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</si>
  <si>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</si>
  <si>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</si>
  <si>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</si>
  <si>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</si>
  <si>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</si>
  <si>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</si>
  <si>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</si>
  <si>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</si>
  <si>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</si>
  <si>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</si>
  <si>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</si>
  <si>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</si>
  <si>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</si>
  <si>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</si>
  <si>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</si>
  <si>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</si>
  <si>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</si>
  <si>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</si>
  <si>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</si>
  <si>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</si>
  <si>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</si>
  <si>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</si>
  <si>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</si>
  <si>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</si>
  <si>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</si>
  <si>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</si>
  <si>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</si>
  <si>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</si>
  <si>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</si>
  <si>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</si>
  <si>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</si>
  <si>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</si>
  <si>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</si>
  <si>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</si>
  <si>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</si>
  <si>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</si>
  <si>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</si>
  <si>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</si>
  <si>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</si>
  <si>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</si>
  <si>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</si>
  <si>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</si>
  <si>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</si>
  <si>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</si>
  <si>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</si>
  <si>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</si>
  <si>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</si>
  <si>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</si>
  <si>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</si>
  <si>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</si>
  <si>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</si>
  <si>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</si>
  <si>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</si>
  <si>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</si>
  <si>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</si>
  <si>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</si>
  <si>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</si>
  <si>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</si>
  <si>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</si>
  <si>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</si>
  <si>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</si>
  <si>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</si>
  <si>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</si>
  <si>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</si>
  <si>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</si>
  <si>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</si>
  <si>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</si>
  <si>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</si>
  <si>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</si>
  <si>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</si>
  <si>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</si>
  <si>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</si>
  <si>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</si>
  <si>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</si>
  <si>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</si>
  <si>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</si>
  <si>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</si>
  <si>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</si>
  <si>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</si>
  <si>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</si>
  <si>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</si>
  <si>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</si>
  <si>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</si>
  <si>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</si>
  <si>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</si>
  <si>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</si>
  <si>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</si>
  <si>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</si>
  <si>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</si>
  <si>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</si>
  <si>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</si>
  <si>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</si>
  <si>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</si>
  <si>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</si>
  <si>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</si>
  <si>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</si>
  <si>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</si>
  <si>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</si>
  <si>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</si>
  <si>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</si>
  <si>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</si>
  <si>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</si>
  <si>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</si>
  <si>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</si>
  <si>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</si>
  <si>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</si>
  <si>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</si>
  <si>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</si>
  <si>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</si>
  <si>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</si>
  <si>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</si>
  <si>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</si>
  <si>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</si>
  <si>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</si>
  <si>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</si>
  <si>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</si>
  <si>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</si>
  <si>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</si>
  <si>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</si>
  <si>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</si>
  <si>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</si>
  <si>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</si>
  <si>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</si>
  <si>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</si>
  <si>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</si>
  <si>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</si>
  <si>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</si>
  <si>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</si>
  <si>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</si>
  <si>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</si>
  <si>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</si>
  <si>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</si>
  <si>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</si>
  <si>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</si>
  <si>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</si>
  <si>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</si>
  <si>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</si>
  <si>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</si>
  <si>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</si>
  <si>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</si>
  <si>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</si>
  <si>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</si>
  <si>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</si>
  <si>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</si>
  <si>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</si>
  <si>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</si>
  <si>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</si>
  <si>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</si>
  <si>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</si>
  <si>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</si>
  <si>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</si>
  <si>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</si>
  <si>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</si>
  <si>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</si>
  <si>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</si>
  <si>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</si>
  <si>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</si>
  <si>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</si>
  <si>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</si>
  <si>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</si>
  <si>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</si>
  <si>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</si>
  <si>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</si>
  <si>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</si>
  <si>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</si>
  <si>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</si>
  <si>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</si>
  <si>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</si>
  <si>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</si>
  <si>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</si>
  <si>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</si>
  <si>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</si>
  <si>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</si>
  <si>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</si>
  <si>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</si>
  <si>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</si>
  <si>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</si>
  <si>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</si>
  <si>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</si>
  <si>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</si>
  <si>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</si>
  <si>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</si>
  <si>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</si>
  <si>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</si>
  <si>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</si>
  <si>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</si>
  <si>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</si>
  <si>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</si>
  <si>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</si>
  <si>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</si>
  <si>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</si>
  <si>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</si>
  <si>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</si>
  <si>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</si>
  <si>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</si>
  <si>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</si>
  <si>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</si>
  <si>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</si>
  <si>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</si>
  <si>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</si>
  <si>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</si>
  <si>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</si>
  <si>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</si>
  <si>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</si>
  <si>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</si>
  <si>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</si>
  <si>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</si>
  <si>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</si>
  <si>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</si>
  <si>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</si>
  <si>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</si>
  <si>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</si>
  <si>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</si>
  <si>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</si>
  <si>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</si>
  <si>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</si>
  <si>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</si>
  <si>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</si>
  <si>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</si>
  <si>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</si>
  <si>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</si>
  <si>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</si>
  <si>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</si>
  <si>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</si>
  <si>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</si>
  <si>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</si>
  <si>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</si>
  <si>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</si>
  <si>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</si>
  <si>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</si>
  <si>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</si>
  <si>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</si>
  <si>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</si>
  <si>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</si>
  <si>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</si>
  <si>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</si>
  <si>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</si>
  <si>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</si>
  <si>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</si>
  <si>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</si>
  <si>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</si>
  <si>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</si>
  <si>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</si>
  <si>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</si>
  <si>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</si>
  <si>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</si>
  <si>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</si>
  <si>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</si>
  <si>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</si>
  <si>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</si>
  <si>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</si>
  <si>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</si>
  <si>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</si>
  <si>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</si>
  <si>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</si>
  <si>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</si>
  <si>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</si>
  <si>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</si>
  <si>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</si>
  <si>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</si>
  <si>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</si>
  <si>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</si>
  <si>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</si>
  <si>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</si>
  <si>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</si>
  <si>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</si>
  <si>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</si>
  <si>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</si>
  <si>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</si>
  <si>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</si>
  <si>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</si>
  <si>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</si>
  <si>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</si>
  <si>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</si>
  <si>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</si>
  <si>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</si>
  <si>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</si>
  <si>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</si>
  <si>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</si>
  <si>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</si>
  <si>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</si>
  <si>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</si>
  <si>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</si>
  <si>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</si>
  <si>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</si>
  <si>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</si>
  <si>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</si>
  <si>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</si>
  <si>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</si>
  <si>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</si>
  <si>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</si>
  <si>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</si>
  <si>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</si>
  <si>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</si>
  <si>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</si>
  <si>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</si>
  <si>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</si>
  <si>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</si>
  <si>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</si>
  <si>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</si>
  <si>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</si>
  <si>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</si>
  <si>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</si>
  <si>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</si>
  <si>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</si>
  <si>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</si>
  <si>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</si>
  <si>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</si>
  <si>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</si>
  <si>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</si>
  <si>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</si>
  <si>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</si>
  <si>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</si>
  <si>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</si>
  <si>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</si>
  <si>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</si>
  <si>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</si>
  <si>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</si>
  <si>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</si>
  <si>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</si>
  <si>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</si>
  <si>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</si>
  <si>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</si>
  <si>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</si>
  <si>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</si>
  <si>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</si>
  <si>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</si>
  <si>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</si>
  <si>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</si>
  <si>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</si>
  <si>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</si>
  <si>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</si>
  <si>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</si>
  <si>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</si>
  <si>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</si>
  <si>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</si>
  <si>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</si>
  <si>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</si>
  <si>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</si>
  <si>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</si>
  <si>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</si>
  <si>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</si>
  <si>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</si>
  <si>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</si>
  <si>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</si>
  <si>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</si>
  <si>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</si>
  <si>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</si>
  <si>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</si>
  <si>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</si>
  <si>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</si>
  <si>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</si>
  <si>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</si>
  <si>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</si>
  <si>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</si>
  <si>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</si>
  <si>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</si>
  <si>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</si>
  <si>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</si>
  <si>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</si>
  <si>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</si>
  <si>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</si>
  <si>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</si>
  <si>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</si>
  <si>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</si>
  <si>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</si>
  <si>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</si>
  <si>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</si>
  <si>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</si>
  <si>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</si>
  <si>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</si>
  <si>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</si>
  <si>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</si>
  <si>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</si>
  <si>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</si>
  <si>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</si>
  <si>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</si>
  <si>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</si>
  <si>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</si>
  <si>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</si>
  <si>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</si>
  <si>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</si>
  <si>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</si>
  <si>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</si>
  <si>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</si>
  <si>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</si>
  <si>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</si>
  <si>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</si>
  <si>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</si>
  <si>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</si>
  <si>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</si>
  <si>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</si>
  <si>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</si>
  <si>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</si>
  <si>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</si>
  <si>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</si>
  <si>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</si>
  <si>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</si>
  <si>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</si>
  <si>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</si>
  <si>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</si>
  <si>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</si>
  <si>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</si>
  <si>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</si>
  <si>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</si>
  <si>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</si>
  <si>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</si>
  <si>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</si>
  <si>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</si>
  <si>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</si>
  <si>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</si>
  <si>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</si>
  <si>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</si>
  <si>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</si>
  <si>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</si>
  <si>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</si>
  <si>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</si>
  <si>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</si>
  <si>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</si>
  <si>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</si>
  <si>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</si>
  <si>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</si>
  <si>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</si>
  <si>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</si>
  <si>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</si>
  <si>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</si>
  <si>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</si>
  <si>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</si>
  <si>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</si>
  <si>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</si>
  <si>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</si>
  <si>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</si>
  <si>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</si>
  <si>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</si>
  <si>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</si>
  <si>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</si>
  <si>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</si>
  <si>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</si>
  <si>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</si>
  <si>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</si>
  <si>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</si>
  <si>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</si>
  <si>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</si>
  <si>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</si>
  <si>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</si>
  <si>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</si>
  <si>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</si>
  <si>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</si>
  <si>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</si>
  <si>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</si>
  <si>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</si>
  <si>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</si>
  <si>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</si>
  <si>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</si>
  <si>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</si>
  <si>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</si>
  <si>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</si>
  <si>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</si>
  <si>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</si>
  <si>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</si>
  <si>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</si>
  <si>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</si>
  <si>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</si>
  <si>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</si>
  <si>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</si>
  <si>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</si>
  <si>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</si>
  <si>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</si>
  <si>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</si>
  <si>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</si>
  <si>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</si>
  <si>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</si>
  <si>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</si>
  <si>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</si>
  <si>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</si>
  <si>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</si>
  <si>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</si>
  <si>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</si>
  <si>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</si>
  <si>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</si>
  <si>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</si>
  <si>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</si>
  <si>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</si>
  <si>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</si>
  <si>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</si>
  <si>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</si>
  <si>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</si>
  <si>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</si>
  <si>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</si>
  <si>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</si>
  <si>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</si>
  <si>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</si>
  <si>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</si>
  <si>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</si>
  <si>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</si>
  <si>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</si>
  <si>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</si>
  <si>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</si>
  <si>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</si>
  <si>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</si>
  <si>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</si>
  <si>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</si>
  <si>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</si>
  <si>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</si>
  <si>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</si>
  <si>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</si>
  <si>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</si>
  <si>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</si>
  <si>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</si>
  <si>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</si>
  <si>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</si>
  <si>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</si>
  <si>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</si>
  <si>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</si>
  <si>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</si>
  <si>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</si>
  <si>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</si>
  <si>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</si>
  <si>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</si>
  <si>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</si>
  <si>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</si>
  <si>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</si>
  <si>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</si>
  <si>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</si>
  <si>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</si>
  <si>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</si>
  <si>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</si>
  <si>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</si>
  <si>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</si>
  <si>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</si>
  <si>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</si>
  <si>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</si>
  <si>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</si>
  <si>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</si>
  <si>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</si>
  <si>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</si>
  <si>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</si>
  <si>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</si>
  <si>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</si>
  <si>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</si>
  <si>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</si>
  <si>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</si>
  <si>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</si>
  <si>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</si>
  <si>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</si>
  <si>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</si>
  <si>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</si>
  <si>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</si>
  <si>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</si>
  <si>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</si>
  <si>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</si>
  <si>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</si>
  <si>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</si>
  <si>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</si>
  <si>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</si>
  <si>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</si>
  <si>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</si>
  <si>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</si>
  <si>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</si>
  <si>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</si>
  <si>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</si>
  <si>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</si>
  <si>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</si>
  <si>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</si>
  <si>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</si>
  <si>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</si>
  <si>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</si>
  <si>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</si>
  <si>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</si>
  <si>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</si>
  <si>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</si>
  <si>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</si>
  <si>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</si>
  <si>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</si>
  <si>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</si>
  <si>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</si>
  <si>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</si>
  <si>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</si>
  <si>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</si>
  <si>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</si>
  <si>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</si>
  <si>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</si>
  <si>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</si>
  <si>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</si>
  <si>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</si>
  <si>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</si>
  <si>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</si>
  <si>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</si>
  <si>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</si>
  <si>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</si>
  <si>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</si>
  <si>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</si>
  <si>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</si>
  <si>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</si>
  <si>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</si>
  <si>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</si>
  <si>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</si>
  <si>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</si>
  <si>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</si>
  <si>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</si>
  <si>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</si>
  <si>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</si>
  <si>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</si>
  <si>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</si>
  <si>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</si>
  <si>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</si>
  <si>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</si>
  <si>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</si>
  <si>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</si>
  <si>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</si>
  <si>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</si>
  <si>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</si>
  <si>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</si>
  <si>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</si>
  <si>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</si>
  <si>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</si>
  <si>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</si>
  <si>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</si>
  <si>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</si>
  <si>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</si>
  <si>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</si>
  <si>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</si>
  <si>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</si>
  <si>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</si>
  <si>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</si>
  <si>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</si>
  <si>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</si>
  <si>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</si>
  <si>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</si>
  <si>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</si>
  <si>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</si>
  <si>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</si>
  <si>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</si>
  <si>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</si>
  <si>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</si>
  <si>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</si>
  <si>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</si>
  <si>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</si>
  <si>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</si>
  <si>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</si>
  <si>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</si>
  <si>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</si>
  <si>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</si>
  <si>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</si>
  <si>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</si>
  <si>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</si>
  <si>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</si>
  <si>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</si>
  <si>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</si>
  <si>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</si>
  <si>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</si>
  <si>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</si>
  <si>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</si>
  <si>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</si>
  <si>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</si>
  <si>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</si>
  <si>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</si>
  <si>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</si>
  <si>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</si>
  <si>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</si>
  <si>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</si>
  <si>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</si>
  <si>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</si>
  <si>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</si>
  <si>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</si>
  <si>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</si>
  <si>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</si>
  <si>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</si>
  <si>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</si>
  <si>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</si>
  <si>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</si>
  <si>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</si>
  <si>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</si>
  <si>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</si>
  <si>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</si>
  <si>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</si>
  <si>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</si>
  <si>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</si>
  <si>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</si>
  <si>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</si>
  <si>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</si>
  <si>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</si>
  <si>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</si>
  <si>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</si>
  <si>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</si>
  <si>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</si>
  <si>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</si>
  <si>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</si>
  <si>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</si>
  <si>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</si>
  <si>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</si>
  <si>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</si>
  <si>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</si>
  <si>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</si>
  <si>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</si>
  <si>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</si>
  <si>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</si>
  <si>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</si>
  <si>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</si>
  <si>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</si>
  <si>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</si>
  <si>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</si>
  <si>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</si>
  <si>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</si>
  <si>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</si>
  <si>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</si>
  <si>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</si>
  <si>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</si>
  <si>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</si>
  <si>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</si>
  <si>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</si>
  <si>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</si>
  <si>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</si>
  <si>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</si>
  <si>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</si>
  <si>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</si>
  <si>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</si>
  <si>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</si>
  <si>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</si>
  <si>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</si>
  <si>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</si>
  <si>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</si>
  <si>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</si>
  <si>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</si>
  <si>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</si>
  <si>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</si>
  <si>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</si>
  <si>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</si>
  <si>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</si>
  <si>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</si>
  <si>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</si>
  <si>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</si>
  <si>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</si>
  <si>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</si>
  <si>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</si>
  <si>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</si>
  <si>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</si>
  <si>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</si>
  <si>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</si>
  <si>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</si>
  <si>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</si>
  <si>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</si>
  <si>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</si>
  <si>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</si>
  <si>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</si>
  <si>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</si>
  <si>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</si>
  <si>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</si>
  <si>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</si>
  <si>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</si>
  <si>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</si>
  <si>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</si>
  <si>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</si>
  <si>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</si>
  <si>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</si>
  <si>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</si>
  <si>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</si>
  <si>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</si>
  <si>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</si>
  <si>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</si>
  <si>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</si>
  <si>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</si>
  <si>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</si>
  <si>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</si>
  <si>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</si>
  <si>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</si>
  <si>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</si>
  <si>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</si>
  <si>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</si>
  <si>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</si>
  <si>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</si>
  <si>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</si>
  <si>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</si>
  <si>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</si>
  <si>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</si>
  <si>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</si>
  <si>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</si>
  <si>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</si>
  <si>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</si>
  <si>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</si>
  <si>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</si>
  <si>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</si>
  <si>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</si>
  <si>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</si>
  <si>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</si>
  <si>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</si>
  <si>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</si>
  <si>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</si>
  <si>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</si>
  <si>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</si>
  <si>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</si>
  <si>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</si>
  <si>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</si>
  <si>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</si>
  <si>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</si>
  <si>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</si>
  <si>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</si>
  <si>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</si>
  <si>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</si>
  <si>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</si>
  <si>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</si>
  <si>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</si>
  <si>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</si>
  <si>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</si>
  <si>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</si>
  <si>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</si>
  <si>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</si>
  <si>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</si>
  <si>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</si>
  <si>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</si>
  <si>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</si>
  <si>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</si>
  <si>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</si>
  <si>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</si>
  <si>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</si>
  <si>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</si>
  <si>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</si>
  <si>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</si>
  <si>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</si>
  <si>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</si>
  <si>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</si>
  <si>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</si>
  <si>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</si>
  <si>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</si>
  <si>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</si>
  <si>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</si>
  <si>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</si>
  <si>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</si>
  <si>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</si>
  <si>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</si>
  <si>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</si>
  <si>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</si>
  <si>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</si>
  <si>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</si>
  <si>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</si>
  <si>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</si>
  <si>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</si>
  <si>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</si>
  <si>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</si>
  <si>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</si>
  <si>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</si>
  <si>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</si>
  <si>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</si>
  <si>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</si>
  <si>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</si>
  <si>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</si>
  <si>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</si>
  <si>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</si>
  <si>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</si>
  <si>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</si>
  <si>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</si>
  <si>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</si>
  <si>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</si>
  <si>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</si>
  <si>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</si>
  <si>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</si>
  <si>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</si>
  <si>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</si>
  <si>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</si>
  <si>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</si>
  <si>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</si>
  <si>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</si>
  <si>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</si>
  <si>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</si>
  <si>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</si>
  <si>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</si>
  <si>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</si>
  <si>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</si>
  <si>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</si>
  <si>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</si>
  <si>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</si>
  <si>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</si>
  <si>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</si>
  <si>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</si>
  <si>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</si>
  <si>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</si>
  <si>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</si>
  <si>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</si>
  <si>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</si>
  <si>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</si>
  <si>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</si>
  <si>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</si>
  <si>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</si>
  <si>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</si>
  <si>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</si>
  <si>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</si>
  <si>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</si>
  <si>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</si>
  <si>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</si>
  <si>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</si>
  <si>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</si>
  <si>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</si>
  <si>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</si>
  <si>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</si>
  <si>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</si>
  <si>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</si>
  <si>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</si>
  <si>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</si>
  <si>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</si>
  <si>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</si>
  <si>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</si>
  <si>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</si>
  <si>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</si>
  <si>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</si>
  <si>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</si>
  <si>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</si>
  <si>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</si>
  <si>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</si>
  <si>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</si>
  <si>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</si>
  <si>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</si>
  <si>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</si>
  <si>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</si>
  <si>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</si>
  <si>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</si>
  <si>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</si>
  <si>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</si>
  <si>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</si>
  <si>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</si>
  <si>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</si>
  <si>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</si>
  <si>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</si>
  <si>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</si>
  <si>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</si>
  <si>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</si>
  <si>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</si>
  <si>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</si>
  <si>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</si>
  <si>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</si>
  <si>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</si>
  <si>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</si>
  <si>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</si>
  <si>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</si>
  <si>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</si>
  <si>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</si>
  <si>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</si>
  <si>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</si>
  <si>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</si>
  <si>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</si>
  <si>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</si>
  <si>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</si>
  <si>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</si>
  <si>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</si>
  <si>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</si>
  <si>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</si>
  <si>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</si>
  <si>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</si>
  <si>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</si>
  <si>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</si>
  <si>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</si>
  <si>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</si>
  <si>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</si>
  <si>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</si>
  <si>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</si>
  <si>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</si>
  <si>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</si>
  <si>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</si>
  <si>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</si>
  <si>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</si>
  <si>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</si>
  <si>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</si>
  <si>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</si>
  <si>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</si>
  <si>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</si>
  <si>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</si>
  <si>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</si>
  <si>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</si>
  <si>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</si>
  <si>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</si>
  <si>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</si>
  <si>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</si>
  <si>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</si>
  <si>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</si>
  <si>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</si>
  <si>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</si>
  <si>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</si>
  <si>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</si>
  <si>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</si>
  <si>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</si>
  <si>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</si>
  <si>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</si>
  <si>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</si>
  <si>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</si>
  <si>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</si>
  <si>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</si>
  <si>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</si>
  <si>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</si>
  <si>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</si>
  <si>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</si>
  <si>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</si>
  <si>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</si>
  <si>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</si>
  <si>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</si>
  <si>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</si>
  <si>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</si>
  <si>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</si>
  <si>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</si>
  <si>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</si>
  <si>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</si>
  <si>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</si>
  <si>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</si>
  <si>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</si>
  <si>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</si>
  <si>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</si>
  <si>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</si>
  <si>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</si>
  <si>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</si>
  <si>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</si>
  <si>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</si>
  <si>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</si>
  <si>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</si>
  <si>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</si>
  <si>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</si>
  <si>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</si>
  <si>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</si>
  <si>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</si>
  <si>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</si>
  <si>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</si>
  <si>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</si>
  <si>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</si>
  <si>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</si>
  <si>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</si>
  <si>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</si>
  <si>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</si>
  <si>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</si>
  <si>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</si>
  <si>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</si>
  <si>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</si>
  <si>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</si>
  <si>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</si>
  <si>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</si>
  <si>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</si>
  <si>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</si>
  <si>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</si>
  <si>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</si>
  <si>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</si>
  <si>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</si>
  <si>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</si>
  <si>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</si>
  <si>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</si>
  <si>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</si>
  <si>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</si>
  <si>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</si>
  <si>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</si>
  <si>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</si>
  <si>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</si>
  <si>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</si>
  <si>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</si>
  <si>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</si>
  <si>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</si>
  <si>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</si>
  <si>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</si>
  <si>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</si>
  <si>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</si>
  <si>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</si>
  <si>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</si>
  <si>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</si>
  <si>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</si>
  <si>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</si>
  <si>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</si>
  <si>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</si>
  <si>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</si>
  <si>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</si>
  <si>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</si>
  <si>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</si>
  <si>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</si>
  <si>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</si>
  <si>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</si>
  <si>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</si>
  <si>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</si>
  <si>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</si>
  <si>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</si>
  <si>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</si>
  <si>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</si>
  <si>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</si>
  <si>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</si>
  <si>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</si>
  <si>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</si>
  <si>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</si>
  <si>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</si>
  <si>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</si>
  <si>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</si>
  <si>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</si>
  <si>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</si>
  <si>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</si>
  <si>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</si>
  <si>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</si>
  <si>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</si>
  <si>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</si>
  <si>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</si>
  <si>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</si>
  <si>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</si>
  <si>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</si>
  <si>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</si>
  <si>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</si>
  <si>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</si>
  <si>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</si>
  <si>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</si>
  <si>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</si>
  <si>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</si>
  <si>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</si>
  <si>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</si>
  <si>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</si>
  <si>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</si>
  <si>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</si>
  <si>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</si>
  <si>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</si>
  <si>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</si>
  <si>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</si>
  <si>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</si>
  <si>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</si>
  <si>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</si>
  <si>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</si>
  <si>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</si>
  <si>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</si>
  <si>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</si>
  <si>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</si>
  <si>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</si>
  <si>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</si>
  <si>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</si>
  <si>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</si>
  <si>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</si>
  <si>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</si>
  <si>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</si>
  <si>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</si>
  <si>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</si>
  <si>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</si>
  <si>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</si>
  <si>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</si>
  <si>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</si>
  <si>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</si>
  <si>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</si>
  <si>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</si>
  <si>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</si>
  <si>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</si>
  <si>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</si>
  <si>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</si>
  <si>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</si>
  <si>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</si>
  <si>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</si>
  <si>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</si>
  <si>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</si>
  <si>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</si>
  <si>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</si>
  <si>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</si>
  <si>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</si>
  <si>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</si>
  <si>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</si>
  <si>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</si>
  <si>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</si>
  <si>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</si>
  <si>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</si>
  <si>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</si>
  <si>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</si>
  <si>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</si>
  <si>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</si>
  <si>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</si>
  <si>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</si>
  <si>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</si>
  <si>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</si>
  <si>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</si>
  <si>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</si>
  <si>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</si>
  <si>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</si>
  <si>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</si>
  <si>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</si>
  <si>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</si>
  <si>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</si>
  <si>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</si>
  <si>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</si>
  <si>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</si>
  <si>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</si>
  <si>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</si>
  <si>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</si>
  <si>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</si>
  <si>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</si>
  <si>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</si>
  <si>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</si>
  <si>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</si>
  <si>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</si>
  <si>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</si>
  <si>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</si>
  <si>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</si>
  <si>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</si>
  <si>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</si>
  <si>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</si>
  <si>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</si>
  <si>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</si>
  <si>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</si>
  <si>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</si>
  <si>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</si>
  <si>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</si>
  <si>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</si>
  <si>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</si>
  <si>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</si>
  <si>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</si>
  <si>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</si>
  <si>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</si>
  <si>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</si>
  <si>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</si>
  <si>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</si>
  <si>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</si>
  <si>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</si>
  <si>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</si>
  <si>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</si>
  <si>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</si>
  <si>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</si>
  <si>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</si>
  <si>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</si>
  <si>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</si>
  <si>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</si>
  <si>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</si>
  <si>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</si>
  <si>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</si>
  <si>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</si>
  <si>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</si>
  <si>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</si>
  <si>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</si>
  <si>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</si>
  <si>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</si>
  <si>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</si>
  <si>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</si>
  <si>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</si>
  <si>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</si>
  <si>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</si>
  <si>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</si>
  <si>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</si>
  <si>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</si>
  <si>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</si>
  <si>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</si>
  <si>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</si>
  <si>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</si>
  <si>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</si>
  <si>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</si>
  <si>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</si>
  <si>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</si>
  <si>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</si>
  <si>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</si>
  <si>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</si>
  <si>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</si>
  <si>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</si>
  <si>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</si>
  <si>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</si>
  <si>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</si>
  <si>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</si>
  <si>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</si>
  <si>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</si>
  <si>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</si>
  <si>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</si>
  <si>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</si>
  <si>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</si>
  <si>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</si>
  <si>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</si>
  <si>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</si>
  <si>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</si>
  <si>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</si>
  <si>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</si>
  <si>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</si>
  <si>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</si>
  <si>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</si>
  <si>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</si>
  <si>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</si>
  <si>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</si>
  <si>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</si>
  <si>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</si>
  <si>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</si>
  <si>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</si>
  <si>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</si>
  <si>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</si>
  <si>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</si>
  <si>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</si>
  <si>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</si>
  <si>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</si>
  <si>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</si>
  <si>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</si>
  <si>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</si>
  <si>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</si>
  <si>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</si>
  <si>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</si>
  <si>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</si>
  <si>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</si>
  <si>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</si>
  <si>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</si>
  <si>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</si>
  <si>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</si>
  <si>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</si>
  <si>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</si>
  <si>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</si>
  <si>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</si>
  <si>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</si>
  <si>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</si>
  <si>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</si>
  <si>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</si>
  <si>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</si>
  <si>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</si>
  <si>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</si>
  <si>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</si>
  <si>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</si>
  <si>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</si>
  <si>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</si>
  <si>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</si>
  <si>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</si>
  <si>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</si>
  <si>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</si>
  <si>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</si>
  <si>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</si>
  <si>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</si>
  <si>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</si>
  <si>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</si>
  <si>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</si>
  <si>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</si>
  <si>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</si>
  <si>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</si>
  <si>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</si>
  <si>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</si>
  <si>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</si>
  <si>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</si>
  <si>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</si>
  <si>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</si>
  <si>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</si>
  <si>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</si>
  <si>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</si>
  <si>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</si>
  <si>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</si>
  <si>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</si>
  <si>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</si>
  <si>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</si>
  <si>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</si>
  <si>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</si>
  <si>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</si>
  <si>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</si>
  <si>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</si>
  <si>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</si>
  <si>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</si>
  <si>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</si>
  <si>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</si>
  <si>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</si>
  <si>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</si>
  <si>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</si>
  <si>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</si>
  <si>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</si>
  <si>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</si>
  <si>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</si>
  <si>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</si>
  <si>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</si>
  <si>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</si>
  <si>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</si>
  <si>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</si>
  <si>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</si>
  <si>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</si>
  <si>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</si>
  <si>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</si>
  <si>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</si>
  <si>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</si>
  <si>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</si>
  <si>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</si>
  <si>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</si>
  <si>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</si>
  <si>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</si>
  <si>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</si>
  <si>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</si>
  <si>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</si>
  <si>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</si>
  <si>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</si>
  <si>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</si>
  <si>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</si>
  <si>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</si>
  <si>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</si>
  <si>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</si>
  <si>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</si>
  <si>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</si>
  <si>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</si>
  <si>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</si>
  <si>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</si>
  <si>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</si>
  <si>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</si>
  <si>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</si>
  <si>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</si>
  <si>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</si>
  <si>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</si>
  <si>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</si>
  <si>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</si>
  <si>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</si>
  <si>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</si>
  <si>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</si>
  <si>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</si>
  <si>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</si>
  <si>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</si>
  <si>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</si>
  <si>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</si>
  <si>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</si>
  <si>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</si>
  <si>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</si>
  <si>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</si>
  <si>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</si>
  <si>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</si>
  <si>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</si>
  <si>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</si>
  <si>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</si>
  <si>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</si>
  <si>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</si>
  <si>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</si>
  <si>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</si>
  <si>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</si>
  <si>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</si>
  <si>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</si>
  <si>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</si>
  <si>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</si>
  <si>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</si>
  <si>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</si>
  <si>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</si>
  <si>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</si>
  <si>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</si>
  <si>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</si>
  <si>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</si>
  <si>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</si>
  <si>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</si>
  <si>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</si>
  <si>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</si>
  <si>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</si>
  <si>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</si>
  <si>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</si>
  <si>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</si>
  <si>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</si>
  <si>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</si>
  <si>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</si>
  <si>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</si>
  <si>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</si>
  <si>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</si>
  <si>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</si>
  <si>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</si>
  <si>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</si>
  <si>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</si>
  <si>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</si>
  <si>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</si>
  <si>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</si>
  <si>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</si>
  <si>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</si>
  <si>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</si>
  <si>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</si>
  <si>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</si>
  <si>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</si>
  <si>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</si>
  <si>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</si>
  <si>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</si>
  <si>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</si>
  <si>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</si>
  <si>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</si>
  <si>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</si>
  <si>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</si>
  <si>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</si>
  <si>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</si>
  <si>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</si>
  <si>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</si>
  <si>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</si>
  <si>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</si>
  <si>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</si>
  <si>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</si>
  <si>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</si>
  <si>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</si>
  <si>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</si>
  <si>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</si>
  <si>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</si>
  <si>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</si>
  <si>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</si>
  <si>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</si>
  <si>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</si>
  <si>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</si>
  <si>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</si>
  <si>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</si>
  <si>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</si>
  <si>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</si>
  <si>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</si>
  <si>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</si>
  <si>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</si>
  <si>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</si>
  <si>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</si>
  <si>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</si>
  <si>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</si>
  <si>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</si>
  <si>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</si>
  <si>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</si>
  <si>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</si>
  <si>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</si>
  <si>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</si>
  <si>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</si>
  <si>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</si>
  <si>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</si>
  <si>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</si>
  <si>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</si>
  <si>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</si>
  <si>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</si>
  <si>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</si>
  <si>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</si>
  <si>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</si>
  <si>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</si>
  <si>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</si>
  <si>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</si>
  <si>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</si>
  <si>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</si>
  <si>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</si>
  <si>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</si>
  <si>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</si>
  <si>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</si>
  <si>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</si>
  <si>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</si>
  <si>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</si>
  <si>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</si>
  <si>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</si>
  <si>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</si>
  <si>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</si>
  <si>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</si>
  <si>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</si>
  <si>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</si>
  <si>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</si>
  <si>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</si>
  <si>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</si>
  <si>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</si>
  <si>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</si>
  <si>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</si>
  <si>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</si>
  <si>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</si>
  <si>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</si>
  <si>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</si>
  <si>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</si>
  <si>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</si>
  <si>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</si>
  <si>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</si>
  <si>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</si>
  <si>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</si>
  <si>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</si>
  <si>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</si>
  <si>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</si>
  <si>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</si>
  <si>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</si>
  <si>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</si>
  <si>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</si>
  <si>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</si>
  <si>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</si>
  <si>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</si>
  <si>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</si>
  <si>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</si>
  <si>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</si>
  <si>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</si>
  <si>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</si>
  <si>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</si>
  <si>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</si>
  <si>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</si>
  <si>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</si>
  <si>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</si>
  <si>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</si>
  <si>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</si>
  <si>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</si>
  <si>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</si>
  <si>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</si>
  <si>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</si>
  <si>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</si>
  <si>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</si>
  <si>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</si>
  <si>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</si>
  <si>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</si>
  <si>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</si>
  <si>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</si>
  <si>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</si>
  <si>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</si>
  <si>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</si>
  <si>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</si>
  <si>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</si>
  <si>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</si>
  <si>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</si>
  <si>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</si>
  <si>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</si>
  <si>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</si>
  <si>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</si>
  <si>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</si>
  <si>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</si>
  <si>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</si>
  <si>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</si>
  <si>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</si>
  <si>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</si>
  <si>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</si>
  <si>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</si>
  <si>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</si>
  <si>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</si>
  <si>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</si>
  <si>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</si>
  <si>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</si>
  <si>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</si>
  <si>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</si>
  <si>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</si>
  <si>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</si>
  <si>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</si>
  <si>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</si>
  <si>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</si>
  <si>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</si>
  <si>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</si>
  <si>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</si>
  <si>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</si>
  <si>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</si>
  <si>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</si>
  <si>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</si>
  <si>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</si>
  <si>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</si>
  <si>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</si>
  <si>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</si>
  <si>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</si>
  <si>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</si>
  <si>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</si>
  <si>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</si>
  <si>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</si>
  <si>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</si>
  <si>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</si>
  <si>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</si>
  <si>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</si>
  <si>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</si>
  <si>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</si>
  <si>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</si>
  <si>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</si>
  <si>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</si>
  <si>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</si>
  <si>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</si>
  <si>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</si>
  <si>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</si>
  <si>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</si>
  <si>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</si>
  <si>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</si>
  <si>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</si>
  <si>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</si>
  <si>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</si>
  <si>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</si>
  <si>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</si>
  <si>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</si>
  <si>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</si>
  <si>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</si>
  <si>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</si>
  <si>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</si>
  <si>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</si>
  <si>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</si>
  <si>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</si>
  <si>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</si>
  <si>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</si>
  <si>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</si>
  <si>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</si>
  <si>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</si>
  <si>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</si>
  <si>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</si>
  <si>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</si>
  <si>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</si>
  <si>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</si>
  <si>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</si>
  <si>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</si>
  <si>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</si>
  <si>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</si>
  <si>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</si>
  <si>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</si>
  <si>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</si>
  <si>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</si>
  <si>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</si>
  <si>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</si>
  <si>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</si>
  <si>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</si>
  <si>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</si>
  <si>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</si>
  <si>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</si>
  <si>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</si>
  <si>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</si>
  <si>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</si>
  <si>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</si>
  <si>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</si>
  <si>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</si>
  <si>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</si>
  <si>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</si>
  <si>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</si>
  <si>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</si>
  <si>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</si>
  <si>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</si>
  <si>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</si>
  <si>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</si>
  <si>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</si>
  <si>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</si>
  <si>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</si>
  <si>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</si>
  <si>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</si>
  <si>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</si>
  <si>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</si>
  <si>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</si>
  <si>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</si>
  <si>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</si>
  <si>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</si>
  <si>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</si>
  <si>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</si>
  <si>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</si>
  <si>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</si>
  <si>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</si>
  <si>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</si>
  <si>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</si>
  <si>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</si>
  <si>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</si>
  <si>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</si>
  <si>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</si>
  <si>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</si>
  <si>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</si>
  <si>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</si>
  <si>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</si>
  <si>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</si>
  <si>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</si>
  <si>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</si>
  <si>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</si>
  <si>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</si>
  <si>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</si>
  <si>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</si>
  <si>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</si>
  <si>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</si>
  <si>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</si>
  <si>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</si>
  <si>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</si>
  <si>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</si>
  <si>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</si>
  <si>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</si>
  <si>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</si>
  <si>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</si>
  <si>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</si>
  <si>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</si>
  <si>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</si>
  <si>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</si>
  <si>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</si>
  <si>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</si>
  <si>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</si>
  <si>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</si>
  <si>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</si>
  <si>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</si>
  <si>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</si>
  <si>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</si>
  <si>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</si>
  <si>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</si>
  <si>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</si>
  <si>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</si>
  <si>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</si>
  <si>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</si>
  <si>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</si>
  <si>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</si>
  <si>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</si>
  <si>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</si>
  <si>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</si>
  <si>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</si>
  <si>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</si>
  <si>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</si>
  <si>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</si>
  <si>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</si>
  <si>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</si>
  <si>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</si>
  <si>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</si>
  <si>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</si>
  <si>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</si>
  <si>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</si>
  <si>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</si>
  <si>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</si>
  <si>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</si>
  <si>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</si>
  <si>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</si>
  <si>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</si>
  <si>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</si>
  <si>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</si>
  <si>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</si>
  <si>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</si>
  <si>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</si>
  <si>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</si>
  <si>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</si>
  <si>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</si>
  <si>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</si>
  <si>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</si>
  <si>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</si>
  <si>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</si>
  <si>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</si>
  <si>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</si>
  <si>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</si>
  <si>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</si>
  <si>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</si>
  <si>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</si>
  <si>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</si>
  <si>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</si>
  <si>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</si>
  <si>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</si>
  <si>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</si>
  <si>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</si>
  <si>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</si>
  <si>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</si>
  <si>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</si>
  <si>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</si>
  <si>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</si>
  <si>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</si>
  <si>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</si>
  <si>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</si>
  <si>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</si>
  <si>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</si>
  <si>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</si>
  <si>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</si>
  <si>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</si>
  <si>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</si>
  <si>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</si>
  <si>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</si>
  <si>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</si>
  <si>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</si>
  <si>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</si>
  <si>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</si>
  <si>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</si>
  <si>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</si>
  <si>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</si>
  <si>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</si>
  <si>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</si>
  <si>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</si>
  <si>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</si>
  <si>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</si>
  <si>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</si>
  <si>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</si>
  <si>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</si>
  <si>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</si>
  <si>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</si>
  <si>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</si>
  <si>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</si>
  <si>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</si>
  <si>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</si>
  <si>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</si>
  <si>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</si>
  <si>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</si>
  <si>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</si>
  <si>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</si>
  <si>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</si>
  <si>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</si>
  <si>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</si>
  <si>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</si>
  <si>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</si>
  <si>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</si>
  <si>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</si>
  <si>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</si>
  <si>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</si>
  <si>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</si>
  <si>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</si>
  <si>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</si>
  <si>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</si>
  <si>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</si>
  <si>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</si>
  <si>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</si>
  <si>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</si>
  <si>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</si>
  <si>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</si>
  <si>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</si>
  <si>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</si>
  <si>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</si>
  <si>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</si>
  <si>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</si>
  <si>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</si>
  <si>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</si>
  <si>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</si>
  <si>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</si>
  <si>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</si>
  <si>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</si>
  <si>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</si>
  <si>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</si>
  <si>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</si>
  <si>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</si>
  <si>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</si>
  <si>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</si>
  <si>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</si>
  <si>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</si>
  <si>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</si>
  <si>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</si>
  <si>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</si>
  <si>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</si>
  <si>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</si>
  <si>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</si>
  <si>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</si>
  <si>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</si>
  <si>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</si>
  <si>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</si>
  <si>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</si>
  <si>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</si>
  <si>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</si>
  <si>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</si>
  <si>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</si>
  <si>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</si>
  <si>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</si>
  <si>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</si>
  <si>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</si>
  <si>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</si>
  <si>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</si>
  <si>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</si>
  <si>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</si>
  <si>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</si>
  <si>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</si>
  <si>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</si>
  <si>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</si>
  <si>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</si>
  <si>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</si>
  <si>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</si>
  <si>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</si>
  <si>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</si>
  <si>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</si>
  <si>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</si>
  <si>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</si>
  <si>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</si>
  <si>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</si>
  <si>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</si>
  <si>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</si>
  <si>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</si>
  <si>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</si>
  <si>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</si>
  <si>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</si>
  <si>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</si>
  <si>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</si>
  <si>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</si>
  <si>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</si>
  <si>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</si>
  <si>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</si>
  <si>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</si>
  <si>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</si>
  <si>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</si>
  <si>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</si>
  <si>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</si>
  <si>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</si>
  <si>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</si>
  <si>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</si>
  <si>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</si>
  <si>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</si>
  <si>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</si>
  <si>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</si>
  <si>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</si>
  <si>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</si>
  <si>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</si>
  <si>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</si>
  <si>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</si>
  <si>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</si>
  <si>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</si>
  <si>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</si>
  <si>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</si>
  <si>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</si>
  <si>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</si>
  <si>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</si>
  <si>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</si>
  <si>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</si>
  <si>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</si>
  <si>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</si>
  <si>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</si>
  <si>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</si>
  <si>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</si>
  <si>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</si>
  <si>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</si>
  <si>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</si>
  <si>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</si>
  <si>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</si>
  <si>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</si>
  <si>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</si>
  <si>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</si>
  <si>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</si>
  <si>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</si>
  <si>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</si>
  <si>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</si>
  <si>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</si>
  <si>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</si>
  <si>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</si>
  <si>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</si>
  <si>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</si>
  <si>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</si>
  <si>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</si>
  <si>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</si>
  <si>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</si>
  <si>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</si>
  <si>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</si>
  <si>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</si>
  <si>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</si>
  <si>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</si>
  <si>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</si>
  <si>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</si>
  <si>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</si>
  <si>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</si>
  <si>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</si>
  <si>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</si>
  <si>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</si>
  <si>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</si>
  <si>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</si>
  <si>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</si>
  <si>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</si>
  <si>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</si>
  <si>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</si>
  <si>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</si>
  <si>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</si>
  <si>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</si>
  <si>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</si>
  <si>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</si>
  <si>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</si>
  <si>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</si>
  <si>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</si>
  <si>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</si>
  <si>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</si>
  <si>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</si>
  <si>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</si>
  <si>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</si>
  <si>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</si>
  <si>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</si>
  <si>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</si>
  <si>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</si>
  <si>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</si>
  <si>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</si>
  <si>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</si>
  <si>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</si>
  <si>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</si>
  <si>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</si>
  <si>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</si>
  <si>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</si>
  <si>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</si>
  <si>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</si>
  <si>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</si>
  <si>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</si>
  <si>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</si>
  <si>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</si>
  <si>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</si>
  <si>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</si>
  <si>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</si>
  <si>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</si>
  <si>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</si>
  <si>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</si>
  <si>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</si>
  <si>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</si>
  <si>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</si>
  <si>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</si>
  <si>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</si>
  <si>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</si>
  <si>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</si>
  <si>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</si>
  <si>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</si>
  <si>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</si>
  <si>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</si>
  <si>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</si>
  <si>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</si>
  <si>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</si>
  <si>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</si>
  <si>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</si>
  <si>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</si>
  <si>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</si>
  <si>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</si>
  <si>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</si>
  <si>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</si>
  <si>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</si>
  <si>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</si>
  <si>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</si>
  <si>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</si>
  <si>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</si>
  <si>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</si>
  <si>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</si>
  <si>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</si>
  <si>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</si>
  <si>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</si>
  <si>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</si>
  <si>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</si>
  <si>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</si>
  <si>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</si>
  <si>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</si>
  <si>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</si>
  <si>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</si>
  <si>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</si>
  <si>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</si>
  <si>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</si>
  <si>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</si>
  <si>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</si>
  <si>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</si>
  <si>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</si>
  <si>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</si>
  <si>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</si>
  <si>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</si>
  <si>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</si>
  <si>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</si>
  <si>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</si>
  <si>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</si>
  <si>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</si>
  <si>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</si>
  <si>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</si>
  <si>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</si>
  <si>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</si>
  <si>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</si>
  <si>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</si>
  <si>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</si>
  <si>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</si>
  <si>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</si>
  <si>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</si>
  <si>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</si>
  <si>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</si>
  <si>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</si>
  <si>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</si>
  <si>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</si>
  <si>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</si>
  <si>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</si>
  <si>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</si>
  <si>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</si>
  <si>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</si>
  <si>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</si>
  <si>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</si>
  <si>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</si>
  <si>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</si>
  <si>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</si>
  <si>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</si>
  <si>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</si>
  <si>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</si>
  <si>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</si>
  <si>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</si>
  <si>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</si>
  <si>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</si>
  <si>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</si>
  <si>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</si>
  <si>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</si>
  <si>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</si>
  <si>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</si>
  <si>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</si>
  <si>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</si>
  <si>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</si>
  <si>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</si>
  <si>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</si>
  <si>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</si>
  <si>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</si>
  <si>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</si>
  <si>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</si>
  <si>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</si>
  <si>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</si>
  <si>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</si>
  <si>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</si>
  <si>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</si>
  <si>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</si>
  <si>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</si>
  <si>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</si>
  <si>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</si>
  <si>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</si>
  <si>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</si>
  <si>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</si>
  <si>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</si>
  <si>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</si>
  <si>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</si>
  <si>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</si>
  <si>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</si>
  <si>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</si>
  <si>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</si>
  <si>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</si>
  <si>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</si>
  <si>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</si>
  <si>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</si>
  <si>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</si>
  <si>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</si>
  <si>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</si>
  <si>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</si>
  <si>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</si>
  <si>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</si>
  <si>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</si>
  <si>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</si>
  <si>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</si>
  <si>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</si>
  <si>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</si>
  <si>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</si>
  <si>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</si>
  <si>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</si>
  <si>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</si>
  <si>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</si>
  <si>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</si>
  <si>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</si>
  <si>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</si>
  <si>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</si>
  <si>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</si>
  <si>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</si>
  <si>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</si>
  <si>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</si>
  <si>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</si>
  <si>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</si>
  <si>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</si>
  <si>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</si>
  <si>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</si>
  <si>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</si>
  <si>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</si>
  <si>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</si>
  <si>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</si>
  <si>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</si>
  <si>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</si>
  <si>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</si>
  <si>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</si>
  <si>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</si>
  <si>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</si>
  <si>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</si>
  <si>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</si>
  <si>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</si>
  <si>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</si>
  <si>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</si>
  <si>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</si>
  <si>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</si>
  <si>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</si>
  <si>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</si>
  <si>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</si>
  <si>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</si>
  <si>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</si>
  <si>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</si>
  <si>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</si>
  <si>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</si>
  <si>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</si>
  <si>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</si>
  <si>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</si>
  <si>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</si>
  <si>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</si>
  <si>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</si>
  <si>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</si>
  <si>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</si>
  <si>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</si>
  <si>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</si>
  <si>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</si>
  <si>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</si>
  <si>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</si>
  <si>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</si>
  <si>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</si>
  <si>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</si>
  <si>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</si>
  <si>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</si>
  <si>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</si>
  <si>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</si>
  <si>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</si>
  <si>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</si>
  <si>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</si>
  <si>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</si>
  <si>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</si>
  <si>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</si>
  <si>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</si>
  <si>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</si>
  <si>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</si>
  <si>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</si>
  <si>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</si>
  <si>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</si>
  <si>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</si>
  <si>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</si>
  <si>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</si>
  <si>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</si>
  <si>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</si>
  <si>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</si>
  <si>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</si>
  <si>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</si>
  <si>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</si>
  <si>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</si>
  <si>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</si>
  <si>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</si>
  <si>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</si>
  <si>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</si>
  <si>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</si>
  <si>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</si>
  <si>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</si>
  <si>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</si>
  <si>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</si>
  <si>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</si>
  <si>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</si>
  <si>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</si>
  <si>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</si>
  <si>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</si>
  <si>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</si>
  <si>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</si>
  <si>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</si>
  <si>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</si>
  <si>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</si>
  <si>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</si>
  <si>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</si>
  <si>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</si>
  <si>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</si>
  <si>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</si>
  <si>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</si>
  <si>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</si>
  <si>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</si>
  <si>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</si>
  <si>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</si>
  <si>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</si>
  <si>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</si>
  <si>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</si>
  <si>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</si>
  <si>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</si>
  <si>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</si>
  <si>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</si>
  <si>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</si>
  <si>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</si>
  <si>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</si>
  <si>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</si>
  <si>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</si>
  <si>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</si>
  <si>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</si>
  <si>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</si>
  <si>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</si>
  <si>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</si>
  <si>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</si>
  <si>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</si>
  <si>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</si>
  <si>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</si>
  <si>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</si>
  <si>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</si>
  <si>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</si>
  <si>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</si>
  <si>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</si>
  <si>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</si>
  <si>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</si>
  <si>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</si>
  <si>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</si>
  <si>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</si>
  <si>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</si>
  <si>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</si>
  <si>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</si>
  <si>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</si>
  <si>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</si>
  <si>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</si>
  <si>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</si>
  <si>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</si>
  <si>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</si>
  <si>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</si>
  <si>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</si>
  <si>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</si>
  <si>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</si>
  <si>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</si>
  <si>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</si>
  <si>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</si>
  <si>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</si>
  <si>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</si>
  <si>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</si>
  <si>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</si>
  <si>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</si>
  <si>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</si>
  <si>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</si>
  <si>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</si>
  <si>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</si>
  <si>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</si>
  <si>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</si>
  <si>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</si>
  <si>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</si>
  <si>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</si>
  <si>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</si>
  <si>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</si>
  <si>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</si>
  <si>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</si>
  <si>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</si>
  <si>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</si>
  <si>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</si>
  <si>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</si>
  <si>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</si>
  <si>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</si>
  <si>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</si>
  <si>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</si>
  <si>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</si>
  <si>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</si>
  <si>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</si>
  <si>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</si>
  <si>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</si>
  <si>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</si>
  <si>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</si>
  <si>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</si>
  <si>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</si>
  <si>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</si>
  <si>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</si>
  <si>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</si>
  <si>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</si>
  <si>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</si>
  <si>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</si>
  <si>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</si>
  <si>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</si>
  <si>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</si>
  <si>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</si>
  <si>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</si>
  <si>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</si>
  <si>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</si>
  <si>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</si>
  <si>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</si>
  <si>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</si>
  <si>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</si>
  <si>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</si>
  <si>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</si>
  <si>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</si>
  <si>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</si>
  <si>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</si>
  <si>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</si>
  <si>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</si>
  <si>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</si>
  <si>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</si>
  <si>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</si>
  <si>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</si>
  <si>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</si>
  <si>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</si>
  <si>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</si>
  <si>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</si>
  <si>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</si>
  <si>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</si>
  <si>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</si>
  <si>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</si>
  <si>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</si>
  <si>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</si>
  <si>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</si>
  <si>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</si>
  <si>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</si>
  <si>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</si>
  <si>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</si>
  <si>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</si>
  <si>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</si>
  <si>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</si>
  <si>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</si>
  <si>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</si>
  <si>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</si>
  <si>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</si>
  <si>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</si>
  <si>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</si>
  <si>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</si>
  <si>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</si>
  <si>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</si>
  <si>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</si>
  <si>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</si>
  <si>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</si>
  <si>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</si>
  <si>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</si>
  <si>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</si>
  <si>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</si>
  <si>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</si>
  <si>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</si>
  <si>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</si>
  <si>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</si>
  <si>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</si>
  <si>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</si>
  <si>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</si>
  <si>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</si>
  <si>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</si>
  <si>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</si>
  <si>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</si>
  <si>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</si>
  <si>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</si>
  <si>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</si>
  <si>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</si>
  <si>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</si>
  <si>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</si>
  <si>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</si>
  <si>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</si>
  <si>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</si>
  <si>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</si>
  <si>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</si>
  <si>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</si>
  <si>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</si>
  <si>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</si>
  <si>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</si>
  <si>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</si>
  <si>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</si>
  <si>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</si>
  <si>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</si>
  <si>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</si>
  <si>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</si>
  <si>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</si>
  <si>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</si>
  <si>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</si>
  <si>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</si>
  <si>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</si>
  <si>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</si>
  <si>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</si>
  <si>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</si>
  <si>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</si>
  <si>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</si>
  <si>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</si>
  <si>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</si>
  <si>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</si>
  <si>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</si>
  <si>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</si>
  <si>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</si>
  <si>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</si>
  <si>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</si>
  <si>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</si>
  <si>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</si>
  <si>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</si>
  <si>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</si>
  <si>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</si>
  <si>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</si>
  <si>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</si>
  <si>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</si>
  <si>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</si>
  <si>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</si>
  <si>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</si>
  <si>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</si>
  <si>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</si>
  <si>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</si>
  <si>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</si>
  <si>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</si>
  <si>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</si>
  <si>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</si>
  <si>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</si>
  <si>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</si>
  <si>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</si>
  <si>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</si>
  <si>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</si>
  <si>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</si>
  <si>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</si>
  <si>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</si>
  <si>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</si>
  <si>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</si>
  <si>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</si>
  <si>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</si>
  <si>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</si>
  <si>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</si>
  <si>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</si>
  <si>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</si>
  <si>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</si>
  <si>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</si>
  <si>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</si>
  <si>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</si>
  <si>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</si>
  <si>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</si>
  <si>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</si>
  <si>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</si>
  <si>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</si>
  <si>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</si>
  <si>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</si>
  <si>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</si>
  <si>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</si>
  <si>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</si>
  <si>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</si>
  <si>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</si>
  <si>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</si>
  <si>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</si>
  <si>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</si>
  <si>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</si>
  <si>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</si>
  <si>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</si>
  <si>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</si>
  <si>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</si>
  <si>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</si>
  <si>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</si>
  <si>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</si>
  <si>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</si>
  <si>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</si>
  <si>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</si>
  <si>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</si>
  <si>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</si>
  <si>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</si>
  <si>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</si>
  <si>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</si>
  <si>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</si>
  <si>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</si>
  <si>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</si>
  <si>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</si>
  <si>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</si>
  <si>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</si>
  <si>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</si>
  <si>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</si>
  <si>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</si>
  <si>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</si>
  <si>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</si>
  <si>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</si>
  <si>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</si>
  <si>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</si>
  <si>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</si>
  <si>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</si>
  <si>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</si>
  <si>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</si>
  <si>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</si>
  <si>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</si>
  <si>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</si>
  <si>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</si>
  <si>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</si>
  <si>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</si>
  <si>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</si>
  <si>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</si>
  <si>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</si>
  <si>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</si>
  <si>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</si>
  <si>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</si>
  <si>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</si>
  <si>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</si>
  <si>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</si>
  <si>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</si>
  <si>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</si>
  <si>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</si>
  <si>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</si>
  <si>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</si>
  <si>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</si>
  <si>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</si>
  <si>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</si>
  <si>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</si>
  <si>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</si>
  <si>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</si>
  <si>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</si>
  <si>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</si>
  <si>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</si>
  <si>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</si>
  <si>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</si>
  <si>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</si>
  <si>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</si>
  <si>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</si>
  <si>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</si>
  <si>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</si>
  <si>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</si>
  <si>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</si>
  <si>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</si>
  <si>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</si>
  <si>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</si>
  <si>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</si>
  <si>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</si>
  <si>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</si>
  <si>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</si>
  <si>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</si>
  <si>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</si>
  <si>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</si>
  <si>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</si>
  <si>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</si>
  <si>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</si>
  <si>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</si>
  <si>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</si>
  <si>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</si>
  <si>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</si>
  <si>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</si>
  <si>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</si>
  <si>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</si>
  <si>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</si>
  <si>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</si>
  <si>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</si>
  <si>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</si>
  <si>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</si>
  <si>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</si>
  <si>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</si>
  <si>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</si>
  <si>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</si>
  <si>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</si>
  <si>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</si>
  <si>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</si>
  <si>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</si>
  <si>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</si>
  <si>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</si>
  <si>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</si>
  <si>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</si>
  <si>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</si>
  <si>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</si>
  <si>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</si>
  <si>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</si>
  <si>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</si>
  <si>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</si>
  <si>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</si>
  <si>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</si>
  <si>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</si>
  <si>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</si>
  <si>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</si>
  <si>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</si>
  <si>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</si>
  <si>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</si>
  <si>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</si>
  <si>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</si>
  <si>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</si>
  <si>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</si>
  <si>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</si>
  <si>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</si>
  <si>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</si>
  <si>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</si>
  <si>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</si>
  <si>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</si>
  <si>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</si>
  <si>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</si>
  <si>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</si>
  <si>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</si>
  <si>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</si>
  <si>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</si>
  <si>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</si>
  <si>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</si>
  <si>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</si>
  <si>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</si>
  <si>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</si>
  <si>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</si>
  <si>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</si>
  <si>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</si>
  <si>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</si>
  <si>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</si>
  <si>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</si>
  <si>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</si>
  <si>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</si>
  <si>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</si>
  <si>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</si>
  <si>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</si>
  <si>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</si>
  <si>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</si>
  <si>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</si>
  <si>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</si>
  <si>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</si>
  <si>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</si>
  <si>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</si>
  <si>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</si>
  <si>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</si>
  <si>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</si>
  <si>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</si>
  <si>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</si>
  <si>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</si>
  <si>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</si>
  <si>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</si>
  <si>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</si>
  <si>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</si>
  <si>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</si>
  <si>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</si>
  <si>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</si>
  <si>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</si>
  <si>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</si>
  <si>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</si>
  <si>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</si>
  <si>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</si>
  <si>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</si>
  <si>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</si>
  <si>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</si>
  <si>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</si>
  <si>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</si>
  <si>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</si>
  <si>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</si>
  <si>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</si>
  <si>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</si>
  <si>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</si>
  <si>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</si>
  <si>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</si>
  <si>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</si>
  <si>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</si>
  <si>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</si>
  <si>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</si>
  <si>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</si>
  <si>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</si>
  <si>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</si>
  <si>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</si>
  <si>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</si>
  <si>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</si>
  <si>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</si>
  <si>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</si>
  <si>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</si>
  <si>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</si>
  <si>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</si>
  <si>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</si>
  <si>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</si>
  <si>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</si>
  <si>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</si>
  <si>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</si>
  <si>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</si>
  <si>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</si>
  <si>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</si>
  <si>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</si>
  <si>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</si>
  <si>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</si>
  <si>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</si>
  <si>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</si>
  <si>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</si>
  <si>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</si>
  <si>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</si>
  <si>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</si>
  <si>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</si>
  <si>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</si>
  <si>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</si>
  <si>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</si>
  <si>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</si>
  <si>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</si>
  <si>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</si>
  <si>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</si>
  <si>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</si>
  <si>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</si>
  <si>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</si>
  <si>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</si>
  <si>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</si>
  <si>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</si>
  <si>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</si>
  <si>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</si>
  <si>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</si>
  <si>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</si>
  <si>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</si>
  <si>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</si>
  <si>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</si>
  <si>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</si>
  <si>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</si>
  <si>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</si>
  <si>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</si>
  <si>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</si>
  <si>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</si>
  <si>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</si>
  <si>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</si>
  <si>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</si>
  <si>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</si>
  <si>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</si>
  <si>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</si>
  <si>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</si>
  <si>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</si>
  <si>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</si>
  <si>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</si>
  <si>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</si>
  <si>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</si>
  <si>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</si>
  <si>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</si>
  <si>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</si>
  <si>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</si>
  <si>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</si>
  <si>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</si>
  <si>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</si>
  <si>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</si>
  <si>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</si>
  <si>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</si>
  <si>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</si>
  <si>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</si>
  <si>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</si>
  <si>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</si>
  <si>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</si>
  <si>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</si>
  <si>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</si>
  <si>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</si>
  <si>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</si>
  <si>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</si>
  <si>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</si>
  <si>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</si>
  <si>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</si>
  <si>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</si>
  <si>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</si>
  <si>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</si>
  <si>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</si>
  <si>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</si>
  <si>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</si>
  <si>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</si>
  <si>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</si>
  <si>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</si>
  <si>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</si>
  <si>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</si>
  <si>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</si>
  <si>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</si>
  <si>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</si>
  <si>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</si>
  <si>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</si>
  <si>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</si>
  <si>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</si>
  <si>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</si>
  <si>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</si>
  <si>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</si>
  <si>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</si>
  <si>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</si>
  <si>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</si>
  <si>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</si>
  <si>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</si>
  <si>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</si>
  <si>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</si>
  <si>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</si>
  <si>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</si>
  <si>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</si>
  <si>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</si>
  <si>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</si>
  <si>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</si>
  <si>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</si>
  <si>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</si>
  <si>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</si>
  <si>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</si>
  <si>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</si>
  <si>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</si>
  <si>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</si>
  <si>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</si>
  <si>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</si>
  <si>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</si>
  <si>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</si>
  <si>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</si>
  <si>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</si>
  <si>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</si>
  <si>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</si>
  <si>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</si>
  <si>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</si>
  <si>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</si>
  <si>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</si>
  <si>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</si>
  <si>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</si>
  <si>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</si>
  <si>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</si>
  <si>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</si>
  <si>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</si>
  <si>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</si>
  <si>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</si>
  <si>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</si>
  <si>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</si>
  <si>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</si>
  <si>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</si>
  <si>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</si>
  <si>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</si>
  <si>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</si>
  <si>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</si>
  <si>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</si>
  <si>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</si>
  <si>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</si>
  <si>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</si>
  <si>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</si>
  <si>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</si>
  <si>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</si>
  <si>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</si>
  <si>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</si>
  <si>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</si>
  <si>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</si>
  <si>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</si>
  <si>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</si>
  <si>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</si>
  <si>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</si>
  <si>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</si>
  <si>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</si>
  <si>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</si>
  <si>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</si>
  <si>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</si>
  <si>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</si>
  <si>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</si>
  <si>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</si>
  <si>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</si>
  <si>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</si>
  <si>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</si>
  <si>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</si>
  <si>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</si>
  <si>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</si>
  <si>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</si>
  <si>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</si>
  <si>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</si>
  <si>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</si>
  <si>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</si>
  <si>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</si>
  <si>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</si>
  <si>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</si>
  <si>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</si>
  <si>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</si>
  <si>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</si>
  <si>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</si>
  <si>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</si>
  <si>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</si>
  <si>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</si>
  <si>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</si>
  <si>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</si>
  <si>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</si>
  <si>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</si>
  <si>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</si>
  <si>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</si>
  <si>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</si>
  <si>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</si>
  <si>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</si>
  <si>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</si>
  <si>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</si>
  <si>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</si>
  <si>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</si>
  <si>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</si>
  <si>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</si>
  <si>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</si>
  <si>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</si>
  <si>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</si>
  <si>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</si>
  <si>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</si>
  <si>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</si>
  <si>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</si>
  <si>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</si>
  <si>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</si>
  <si>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</si>
  <si>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</si>
  <si>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</si>
  <si>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</si>
  <si>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</si>
  <si>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</si>
  <si>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</si>
  <si>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</si>
  <si>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</si>
  <si>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</si>
  <si>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</si>
  <si>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</si>
  <si>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</si>
  <si>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</si>
  <si>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</si>
  <si>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</si>
  <si>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</si>
  <si>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</si>
  <si>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</si>
  <si>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</si>
  <si>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</si>
  <si>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</si>
  <si>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</si>
  <si>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</si>
  <si>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</si>
  <si>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</si>
  <si>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</si>
  <si>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</si>
  <si>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</si>
  <si>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</si>
  <si>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</si>
  <si>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</si>
  <si>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</si>
  <si>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</si>
  <si>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</si>
  <si>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</si>
  <si>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</si>
  <si>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</si>
  <si>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</si>
  <si>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</si>
  <si>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</si>
  <si>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</si>
  <si>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</si>
  <si>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</si>
  <si>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</si>
  <si>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</si>
  <si>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</si>
  <si>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</si>
  <si>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</si>
  <si>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</si>
  <si>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</si>
  <si>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</si>
  <si>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</si>
  <si>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</si>
  <si>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</si>
  <si>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</si>
  <si>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</si>
  <si>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</si>
  <si>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</si>
  <si>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</si>
  <si>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</si>
  <si>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</si>
  <si>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</si>
  <si>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</si>
  <si>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</si>
  <si>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</si>
  <si>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</si>
  <si>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</si>
  <si>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</si>
  <si>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</si>
  <si>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</si>
  <si>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</si>
  <si>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</si>
  <si>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</si>
  <si>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</si>
  <si>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</si>
  <si>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</si>
  <si>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</si>
  <si>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</si>
  <si>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</si>
  <si>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</si>
  <si>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</si>
  <si>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</si>
  <si>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</si>
  <si>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</si>
  <si>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</si>
  <si>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</si>
  <si>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</si>
  <si>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</si>
  <si>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</si>
  <si>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</si>
  <si>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</si>
  <si>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</si>
  <si>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</si>
  <si>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</si>
  <si>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</si>
  <si>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</si>
  <si>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</si>
  <si>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</si>
  <si>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</si>
  <si>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</si>
  <si>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</si>
  <si>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</si>
  <si>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</si>
  <si>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</si>
  <si>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</si>
  <si>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</si>
  <si>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</si>
  <si>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</si>
  <si>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</si>
  <si>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</si>
  <si>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</si>
  <si>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</si>
  <si>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</si>
  <si>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</si>
  <si>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</si>
  <si>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</si>
  <si>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</si>
  <si>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</si>
  <si>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</si>
  <si>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</si>
  <si>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</si>
  <si>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</si>
  <si>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</si>
  <si>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</si>
  <si>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</si>
  <si>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</si>
  <si>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</si>
  <si>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</si>
  <si>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</si>
  <si>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</si>
  <si>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</si>
  <si>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</si>
  <si>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</si>
  <si>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</si>
  <si>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</si>
  <si>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</si>
  <si>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</si>
  <si>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</si>
  <si>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</si>
  <si>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</si>
  <si>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</si>
  <si>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</si>
  <si>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</si>
  <si>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</si>
  <si>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</si>
  <si>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</si>
  <si>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</si>
  <si>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</si>
  <si>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</si>
  <si>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</si>
  <si>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</si>
  <si>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</si>
  <si>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</si>
  <si>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</si>
  <si>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</si>
  <si>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</si>
  <si>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</si>
  <si>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</si>
  <si>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</si>
  <si>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</si>
  <si>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</si>
  <si>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</si>
  <si>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</si>
  <si>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</si>
  <si>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</si>
  <si>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</si>
  <si>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</si>
  <si>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</si>
  <si>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</si>
  <si>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</si>
  <si>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</si>
  <si>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</si>
  <si>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</si>
  <si>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</si>
  <si>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</si>
  <si>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</si>
  <si>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</si>
  <si>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</si>
  <si>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</si>
  <si>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</si>
  <si>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</si>
  <si>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</si>
  <si>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</si>
  <si>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</si>
  <si>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</si>
  <si>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</si>
  <si>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</si>
  <si>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</si>
  <si>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</si>
  <si>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</si>
  <si>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</si>
  <si>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</si>
  <si>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</si>
  <si>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</si>
  <si>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</si>
  <si>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</si>
  <si>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</si>
  <si>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</si>
  <si>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</si>
  <si>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</si>
  <si>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</si>
  <si>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</si>
  <si>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</si>
  <si>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</si>
  <si>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</si>
  <si>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</si>
  <si>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</si>
  <si>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</si>
  <si>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</si>
  <si>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</si>
  <si>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</si>
  <si>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</si>
  <si>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</si>
  <si>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</si>
  <si>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</si>
  <si>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</si>
  <si>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</si>
  <si>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</si>
  <si>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</si>
  <si>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</si>
  <si>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</si>
  <si>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</si>
  <si>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</si>
  <si>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</si>
  <si>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</si>
  <si>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</si>
  <si>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</si>
  <si>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</si>
  <si>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</si>
  <si>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</si>
  <si>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</si>
  <si>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</si>
  <si>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</si>
  <si>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</si>
  <si>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</si>
  <si>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</si>
  <si>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</si>
  <si>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</si>
  <si>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</si>
  <si>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</si>
  <si>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</si>
  <si>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</si>
  <si>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</si>
  <si>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</si>
  <si>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</si>
  <si>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</si>
  <si>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</si>
  <si>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</si>
  <si>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</si>
  <si>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</si>
  <si>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</si>
  <si>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</si>
  <si>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</si>
  <si>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</si>
  <si>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</si>
  <si>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</si>
  <si>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</si>
  <si>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</si>
  <si>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</si>
  <si>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</si>
  <si>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</si>
  <si>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</si>
  <si>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</si>
  <si>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</si>
  <si>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</si>
  <si>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</si>
  <si>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</si>
  <si>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</si>
  <si>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</si>
  <si>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</si>
  <si>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</si>
  <si>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</si>
  <si>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</si>
  <si>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</si>
  <si>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</si>
  <si>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</si>
  <si>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</si>
  <si>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</si>
  <si>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</si>
  <si>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</si>
  <si>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</si>
  <si>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</si>
  <si>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</si>
  <si>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</si>
  <si>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</si>
  <si>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</si>
  <si>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</si>
  <si>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</si>
  <si>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</si>
  <si>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</si>
  <si>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</si>
  <si>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</si>
  <si>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</si>
  <si>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</si>
  <si>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</si>
  <si>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</si>
  <si>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</si>
  <si>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</si>
  <si>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</si>
  <si>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</si>
  <si>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</si>
  <si>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</si>
  <si>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</si>
  <si>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</si>
  <si>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</si>
  <si>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</si>
  <si>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</si>
  <si>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</si>
  <si>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</si>
  <si>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</si>
  <si>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</si>
  <si>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</si>
  <si>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</si>
  <si>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</si>
  <si>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</si>
  <si>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</si>
  <si>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</si>
  <si>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</si>
  <si>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</si>
  <si>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</si>
  <si>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</si>
  <si>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</si>
  <si>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</si>
  <si>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</si>
  <si>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</si>
  <si>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</si>
  <si>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</si>
  <si>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</si>
  <si>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</si>
  <si>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</si>
  <si>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</si>
  <si>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</si>
  <si>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</si>
  <si>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</si>
  <si>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</si>
  <si>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</si>
  <si>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</si>
  <si>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</si>
  <si>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</si>
  <si>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</si>
  <si>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</si>
  <si>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</si>
  <si>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</si>
  <si>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</si>
  <si>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</si>
  <si>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</si>
  <si>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</si>
  <si>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</si>
  <si>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</si>
  <si>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</si>
  <si>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</si>
  <si>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</si>
  <si>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</si>
  <si>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</si>
  <si>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</si>
  <si>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</si>
  <si>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</si>
  <si>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</si>
  <si>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</si>
  <si>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</si>
  <si>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</si>
  <si>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</si>
  <si>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</si>
  <si>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</si>
  <si>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</si>
  <si>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</si>
  <si>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</si>
  <si>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</si>
  <si>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</si>
  <si>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</si>
  <si>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</si>
  <si>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</si>
  <si>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</si>
  <si>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</si>
  <si>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</si>
  <si>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</si>
  <si>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</si>
  <si>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</si>
  <si>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</si>
  <si>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</si>
  <si>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</si>
  <si>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</si>
  <si>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</si>
  <si>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</si>
  <si>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</si>
  <si>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</si>
  <si>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</si>
  <si>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</si>
  <si>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</si>
  <si>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</si>
  <si>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</si>
  <si>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</si>
  <si>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</si>
  <si>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</si>
  <si>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</si>
  <si>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</si>
  <si>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</si>
  <si>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</si>
  <si>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</si>
  <si>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</si>
  <si>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</si>
  <si>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</si>
  <si>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</si>
  <si>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</si>
  <si>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</si>
  <si>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</si>
  <si>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</si>
  <si>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</si>
  <si>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</si>
  <si>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</si>
  <si>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</si>
  <si>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</si>
  <si>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</si>
  <si>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</si>
  <si>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</si>
  <si>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</si>
  <si>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</si>
  <si>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</si>
  <si>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</si>
  <si>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</si>
  <si>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</si>
  <si>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</si>
  <si>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</si>
  <si>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</si>
  <si>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</si>
  <si>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</si>
  <si>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</si>
  <si>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</si>
  <si>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</si>
  <si>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</si>
  <si>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</si>
  <si>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</si>
  <si>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</si>
  <si>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</si>
  <si>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</si>
  <si>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</si>
  <si>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</si>
  <si>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</si>
  <si>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</si>
  <si>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</si>
  <si>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</si>
  <si>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</si>
  <si>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</si>
  <si>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</si>
  <si>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</si>
  <si>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</si>
  <si>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</si>
  <si>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</si>
  <si>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</si>
  <si>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</si>
  <si>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</si>
  <si>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</si>
  <si>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</si>
  <si>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</si>
  <si>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</si>
  <si>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</si>
  <si>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</si>
  <si>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</si>
  <si>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</si>
  <si>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</si>
  <si>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</si>
  <si>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</si>
  <si>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</si>
  <si>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</si>
  <si>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</si>
  <si>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</si>
  <si>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</si>
  <si>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</si>
  <si>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</si>
  <si>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</si>
  <si>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</si>
  <si>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</si>
  <si>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</si>
  <si>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</si>
  <si>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</si>
  <si>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</si>
  <si>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</si>
  <si>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</si>
  <si>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</si>
  <si>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</si>
  <si>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</si>
  <si>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</si>
  <si>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</si>
  <si>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</si>
  <si>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</si>
  <si>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</si>
  <si>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</si>
  <si>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</si>
  <si>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</si>
  <si>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</si>
  <si>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</si>
  <si>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</si>
  <si>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</si>
  <si>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</si>
  <si>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</si>
  <si>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</si>
  <si>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</si>
  <si>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</si>
  <si>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</si>
  <si>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</si>
  <si>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</si>
  <si>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</si>
  <si>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</si>
  <si>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</si>
  <si>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</si>
  <si>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</si>
  <si>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</si>
  <si>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</si>
  <si>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</si>
  <si>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</si>
  <si>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</si>
  <si>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</si>
  <si>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</si>
  <si>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</si>
  <si>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</si>
  <si>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</si>
  <si>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</si>
  <si>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</si>
  <si>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</si>
  <si>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</si>
  <si>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</si>
  <si>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</si>
  <si>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</si>
  <si>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</si>
  <si>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</si>
  <si>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</si>
  <si>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</si>
  <si>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</si>
  <si>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</si>
  <si>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</si>
  <si>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</si>
  <si>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</si>
  <si>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</si>
  <si>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</si>
  <si>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</si>
  <si>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</si>
  <si>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</si>
  <si>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</si>
  <si>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</si>
  <si>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</si>
  <si>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</si>
  <si>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</si>
  <si>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</si>
  <si>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</si>
  <si>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</si>
  <si>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</si>
  <si>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</si>
  <si>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</si>
  <si>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</si>
  <si>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</si>
  <si>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</si>
  <si>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</si>
  <si>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</si>
  <si>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</si>
  <si>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</si>
  <si>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</si>
  <si>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</si>
  <si>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</si>
  <si>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</si>
  <si>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</si>
  <si>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</si>
  <si>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</si>
  <si>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</si>
  <si>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</si>
  <si>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</si>
  <si>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</si>
  <si>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</si>
  <si>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</si>
  <si>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</si>
  <si>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</si>
  <si>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</si>
  <si>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</si>
  <si>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</si>
  <si>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</si>
  <si>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</si>
  <si>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</si>
  <si>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</si>
  <si>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</si>
  <si>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</si>
  <si>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</si>
  <si>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</si>
  <si>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</si>
  <si>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</si>
  <si>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</si>
  <si>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</si>
  <si>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</si>
  <si>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</si>
  <si>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</si>
  <si>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</si>
  <si>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</si>
  <si>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</si>
  <si>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</si>
  <si>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</si>
  <si>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</si>
  <si>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</si>
  <si>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</si>
  <si>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</si>
  <si>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</si>
  <si>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</si>
  <si>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</si>
  <si>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</si>
  <si>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</si>
  <si>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</si>
  <si>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</si>
  <si>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</si>
  <si>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</si>
  <si>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</si>
  <si>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</si>
  <si>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</si>
  <si>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</si>
  <si>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</si>
  <si>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</si>
  <si>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</si>
  <si>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</si>
  <si>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</si>
  <si>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</si>
  <si>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</si>
  <si>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</si>
  <si>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</si>
  <si>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</si>
  <si>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</si>
  <si>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</si>
  <si>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</si>
  <si>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</si>
  <si>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</si>
  <si>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</si>
  <si>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</si>
  <si>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</si>
  <si>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</si>
  <si>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</si>
  <si>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</si>
  <si>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</si>
  <si>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</si>
  <si>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</si>
  <si>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</si>
  <si>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</si>
  <si>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</si>
  <si>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</si>
  <si>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</si>
  <si>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</si>
  <si>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</si>
  <si>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</si>
  <si>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</si>
  <si>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</si>
  <si>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</si>
  <si>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</si>
  <si>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</si>
  <si>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</si>
  <si>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</si>
  <si>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</si>
  <si>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</si>
  <si>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</si>
  <si>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</si>
  <si>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</si>
  <si>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</si>
  <si>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</si>
  <si>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</si>
  <si>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</si>
  <si>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</si>
  <si>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</si>
  <si>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</si>
  <si>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</si>
  <si>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</si>
  <si>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</si>
  <si>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</si>
  <si>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</si>
  <si>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</si>
  <si>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</si>
  <si>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</si>
  <si>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</si>
  <si>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</si>
  <si>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</si>
  <si>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</si>
  <si>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</si>
  <si>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</si>
  <si>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</si>
  <si>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</si>
  <si>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</si>
  <si>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</si>
  <si>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</si>
  <si>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</si>
  <si>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</si>
  <si>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</si>
  <si>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</si>
  <si>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</si>
  <si>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</si>
  <si>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</si>
  <si>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</si>
  <si>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</si>
  <si>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</si>
  <si>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</si>
  <si>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</si>
  <si>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</si>
  <si>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</si>
  <si>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</si>
  <si>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</si>
  <si>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</si>
  <si>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</si>
  <si>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</si>
  <si>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</si>
  <si>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</si>
  <si>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</si>
  <si>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</si>
  <si>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</si>
  <si>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</si>
  <si>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</si>
  <si>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</si>
  <si>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</si>
  <si>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</si>
  <si>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</si>
  <si>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</si>
  <si>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</si>
  <si>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</si>
  <si>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</si>
  <si>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</si>
  <si>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</si>
  <si>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</si>
  <si>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</si>
  <si>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</si>
  <si>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</si>
  <si>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</si>
  <si>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</si>
  <si>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</si>
  <si>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</si>
  <si>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</si>
  <si>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</si>
  <si>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</si>
  <si>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</si>
  <si>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</si>
  <si>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</si>
  <si>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</si>
  <si>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</si>
  <si>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</si>
  <si>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</si>
  <si>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</si>
  <si>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</si>
  <si>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</si>
  <si>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</si>
  <si>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</si>
  <si>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</si>
  <si>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</si>
  <si>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</si>
  <si>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</si>
  <si>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</si>
  <si>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</si>
  <si>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</si>
  <si>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</si>
  <si>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</si>
  <si>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</si>
  <si>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</si>
  <si>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</si>
  <si>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</si>
  <si>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</si>
  <si>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</si>
  <si>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</si>
  <si>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</si>
  <si>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</si>
  <si>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</si>
  <si>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</si>
  <si>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</si>
  <si>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</si>
  <si>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</si>
  <si>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</si>
  <si>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</si>
  <si>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</si>
  <si>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</si>
  <si>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</si>
  <si>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</si>
  <si>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</si>
  <si>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</si>
  <si>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</si>
  <si>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</si>
  <si>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</si>
  <si>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</si>
  <si>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</si>
  <si>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</si>
  <si>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</si>
  <si>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</si>
  <si>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</si>
  <si>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</si>
  <si>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</si>
  <si>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</si>
  <si>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</si>
  <si>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</si>
  <si>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</si>
  <si>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</si>
  <si>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</si>
  <si>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</si>
  <si>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</si>
  <si>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</si>
  <si>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</si>
  <si>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</si>
  <si>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</si>
  <si>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</si>
  <si>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</si>
  <si>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</si>
  <si>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</si>
  <si>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</si>
  <si>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</si>
  <si>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</si>
  <si>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</si>
  <si>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</si>
  <si>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</si>
  <si>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</si>
  <si>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</si>
  <si>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</si>
  <si>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</si>
  <si>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</si>
  <si>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</si>
  <si>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</si>
  <si>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</si>
  <si>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</si>
  <si>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</si>
  <si>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</si>
  <si>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</si>
  <si>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</si>
  <si>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</si>
  <si>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</si>
  <si>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</si>
  <si>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</si>
  <si>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</si>
  <si>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</si>
  <si>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</si>
  <si>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</si>
  <si>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</si>
  <si>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</si>
  <si>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</si>
  <si>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</si>
  <si>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</si>
  <si>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</si>
  <si>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</si>
  <si>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</si>
  <si>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</si>
  <si>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</si>
  <si>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</si>
  <si>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</si>
  <si>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</si>
  <si>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</si>
  <si>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</si>
  <si>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</si>
  <si>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</si>
  <si>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</si>
  <si>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</si>
  <si>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</si>
  <si>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</si>
  <si>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</si>
  <si>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</si>
  <si>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</si>
  <si>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</si>
  <si>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</si>
  <si>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</si>
  <si>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</si>
  <si>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</si>
  <si>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</si>
  <si>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</si>
  <si>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</si>
  <si>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</si>
  <si>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</si>
  <si>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</si>
  <si>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</si>
  <si>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</si>
  <si>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</si>
  <si>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</si>
  <si>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</si>
  <si>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</si>
  <si>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</si>
  <si>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</si>
  <si>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</si>
  <si>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</si>
  <si>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</si>
  <si>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</si>
  <si>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</si>
  <si>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</si>
  <si>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</si>
  <si>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</si>
  <si>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</si>
  <si>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</si>
  <si>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</si>
  <si>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</si>
  <si>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</si>
  <si>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</si>
  <si>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</si>
  <si>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</si>
  <si>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</si>
  <si>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</si>
  <si>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</si>
  <si>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</si>
  <si>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</si>
  <si>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</si>
  <si>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</si>
  <si>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</si>
  <si>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</si>
  <si>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</si>
  <si>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</si>
  <si>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</si>
  <si>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</si>
  <si>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</si>
  <si>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</si>
  <si>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</si>
  <si>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</si>
  <si>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</si>
  <si>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</si>
  <si>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</si>
  <si>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</si>
  <si>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</si>
  <si>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</si>
  <si>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</si>
  <si>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</si>
  <si>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</si>
  <si>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</si>
  <si>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</si>
  <si>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</si>
  <si>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</si>
  <si>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</si>
  <si>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</si>
  <si>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</si>
  <si>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</si>
  <si>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</si>
  <si>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</si>
  <si>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</si>
  <si>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</si>
  <si>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</si>
  <si>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</si>
  <si>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</si>
  <si>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</si>
  <si>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</si>
  <si>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</si>
  <si>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</si>
  <si>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</si>
  <si>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</si>
  <si>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</si>
  <si>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</si>
  <si>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</si>
  <si>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</si>
  <si>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</si>
  <si>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</si>
  <si>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</si>
  <si>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</si>
  <si>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</si>
  <si>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</si>
  <si>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</si>
  <si>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</si>
  <si>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</si>
  <si>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</si>
  <si>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</si>
  <si>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</si>
  <si>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</si>
  <si>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</si>
  <si>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</si>
  <si>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</si>
  <si>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</si>
  <si>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</si>
  <si>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</si>
  <si>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</si>
  <si>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</si>
  <si>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</si>
  <si>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</si>
  <si>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</si>
  <si>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</si>
  <si>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</si>
  <si>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</si>
  <si>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</si>
  <si>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</si>
  <si>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</si>
  <si>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</si>
  <si>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</si>
  <si>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</si>
  <si>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</si>
  <si>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</si>
  <si>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</si>
  <si>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</si>
  <si>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</si>
  <si>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</si>
  <si>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</si>
  <si>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</si>
  <si>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</si>
  <si>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</si>
  <si>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</si>
  <si>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</si>
  <si>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</si>
  <si>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</si>
  <si>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</si>
  <si>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</si>
  <si>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</si>
  <si>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</si>
  <si>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</si>
  <si>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</si>
  <si>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</si>
  <si>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</si>
  <si>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</si>
  <si>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</si>
  <si>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</si>
  <si>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</si>
  <si>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</si>
  <si>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</si>
  <si>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</si>
  <si>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</si>
  <si>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</si>
  <si>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</si>
  <si>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</si>
  <si>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</si>
  <si>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</si>
  <si>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</si>
  <si>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</si>
  <si>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</si>
  <si>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</si>
  <si>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</si>
  <si>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</si>
  <si>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</si>
  <si>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</si>
  <si>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</si>
  <si>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</si>
  <si>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</si>
  <si>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</si>
  <si>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</si>
  <si>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</si>
  <si>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</si>
  <si>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</si>
  <si>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</si>
  <si>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</si>
  <si>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</si>
  <si>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</si>
  <si>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</si>
  <si>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</si>
  <si>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</si>
  <si>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</si>
  <si>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</si>
  <si>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</si>
  <si>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</si>
  <si>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</si>
  <si>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</si>
  <si>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</si>
  <si>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</si>
  <si>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</si>
  <si>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</si>
  <si>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</si>
  <si>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</si>
  <si>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</si>
  <si>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</si>
  <si>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</si>
  <si>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</si>
  <si>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</si>
  <si>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</si>
  <si>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</si>
  <si>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</si>
  <si>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</si>
  <si>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</si>
  <si>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</si>
  <si>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</si>
  <si>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</si>
  <si>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</si>
  <si>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</si>
  <si>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</si>
  <si>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</si>
  <si>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</si>
  <si>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</si>
  <si>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</si>
  <si>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</si>
  <si>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</si>
  <si>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</si>
  <si>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</si>
  <si>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</si>
  <si>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</si>
  <si>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</si>
  <si>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</si>
  <si>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</si>
  <si>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</si>
  <si>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</si>
  <si>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</si>
  <si>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</si>
  <si>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</si>
  <si>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</si>
  <si>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</si>
  <si>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</si>
  <si>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</si>
  <si>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</si>
  <si>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</si>
  <si>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</si>
  <si>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</si>
  <si>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</si>
  <si>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</si>
  <si>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</si>
  <si>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</si>
  <si>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</si>
  <si>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</si>
  <si>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</si>
  <si>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</si>
  <si>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</si>
  <si>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</si>
  <si>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</si>
  <si>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</si>
  <si>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</si>
  <si>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</si>
  <si>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</si>
  <si>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</si>
  <si>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</si>
  <si>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</si>
  <si>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</si>
  <si>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</si>
  <si>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</si>
  <si>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</si>
  <si>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</si>
  <si>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</si>
  <si>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</si>
  <si>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</si>
  <si>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</si>
  <si>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</si>
  <si>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</si>
  <si>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</si>
  <si>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</si>
  <si>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</si>
  <si>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</si>
  <si>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</si>
  <si>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</si>
  <si>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</si>
  <si>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</si>
  <si>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</si>
  <si>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</si>
  <si>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</si>
  <si>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</si>
  <si>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</si>
  <si>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</si>
  <si>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</si>
  <si>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</si>
  <si>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</si>
  <si>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</si>
  <si>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</si>
  <si>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</si>
  <si>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</si>
  <si>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</si>
  <si>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</si>
  <si>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</si>
  <si>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</si>
  <si>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</si>
  <si>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</si>
  <si>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</si>
  <si>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</si>
  <si>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</si>
  <si>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</si>
  <si>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</si>
  <si>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</si>
  <si>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</si>
  <si>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</si>
  <si>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</si>
  <si>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</si>
  <si>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</si>
  <si>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</si>
  <si>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</si>
  <si>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</si>
  <si>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</si>
  <si>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</si>
  <si>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</si>
  <si>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</si>
  <si>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</si>
  <si>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</si>
  <si>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</si>
  <si>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</si>
  <si>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</si>
  <si>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</si>
  <si>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</si>
  <si>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</si>
  <si>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</si>
  <si>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</si>
  <si>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</si>
  <si>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</si>
  <si>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</si>
  <si>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</si>
  <si>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</si>
  <si>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</si>
  <si>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</si>
  <si>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</si>
  <si>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</si>
  <si>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</si>
  <si>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</si>
  <si>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</si>
  <si>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</si>
  <si>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</si>
  <si>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</si>
  <si>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</si>
  <si>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</si>
  <si>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</si>
  <si>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</si>
  <si>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</si>
  <si>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</si>
  <si>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</si>
  <si>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</si>
  <si>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</si>
  <si>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</si>
  <si>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</si>
  <si>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</si>
  <si>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</si>
  <si>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</si>
  <si>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</si>
  <si>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</si>
  <si>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</si>
  <si>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</si>
  <si>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</si>
  <si>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</si>
  <si>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</si>
  <si>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</si>
  <si>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</si>
  <si>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</si>
  <si>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</si>
  <si>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</si>
  <si>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</si>
  <si>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</si>
  <si>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</si>
  <si>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</si>
  <si>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</si>
  <si>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</si>
  <si>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</si>
  <si>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</si>
  <si>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</si>
  <si>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</si>
  <si>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</si>
  <si>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</si>
  <si>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</si>
  <si>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</si>
  <si>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</si>
  <si>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</si>
  <si>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</si>
  <si>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</si>
  <si>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</si>
  <si>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</si>
  <si>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</si>
  <si>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</si>
  <si>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</si>
  <si>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</si>
  <si>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</si>
  <si>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</si>
  <si>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</si>
  <si>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</si>
  <si>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</si>
  <si>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</si>
  <si>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</si>
  <si>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</si>
  <si>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</si>
  <si>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</si>
  <si>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</si>
  <si>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</si>
  <si>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</si>
  <si>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</si>
  <si>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</si>
  <si>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</si>
  <si>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</si>
  <si>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</si>
  <si>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</si>
  <si>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</si>
  <si>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</si>
  <si>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</si>
  <si>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</si>
  <si>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</si>
  <si>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</si>
  <si>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</si>
  <si>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</si>
  <si>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</si>
  <si>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</si>
  <si>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</si>
  <si>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</si>
  <si>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</si>
  <si>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</si>
  <si>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</si>
  <si>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</si>
  <si>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</si>
  <si>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</si>
  <si>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</si>
  <si>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</si>
  <si>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</si>
  <si>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</si>
  <si>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</si>
  <si>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</si>
  <si>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</si>
  <si>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</si>
  <si>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</si>
  <si>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</si>
  <si>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</si>
  <si>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</si>
  <si>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</si>
  <si>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</si>
  <si>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</si>
  <si>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</si>
  <si>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</si>
  <si>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</si>
  <si>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</si>
  <si>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</si>
  <si>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</si>
  <si>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</si>
  <si>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</si>
  <si>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</si>
  <si>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</si>
  <si>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</si>
  <si>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</si>
  <si>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</si>
  <si>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</si>
  <si>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</si>
  <si>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</si>
  <si>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</si>
  <si>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</si>
  <si>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</si>
  <si>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</si>
  <si>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</si>
  <si>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</si>
  <si>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</si>
  <si>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</si>
  <si>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</si>
  <si>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</si>
  <si>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</si>
  <si>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</si>
  <si>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</si>
  <si>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</si>
  <si>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</si>
  <si>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</si>
  <si>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</si>
  <si>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</si>
  <si>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</si>
  <si>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</si>
  <si>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</si>
  <si>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</si>
  <si>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</si>
  <si>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</si>
  <si>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</si>
  <si>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</si>
  <si>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</si>
  <si>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</si>
  <si>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</si>
  <si>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</si>
  <si>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</si>
  <si>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</si>
  <si>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</si>
  <si>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</si>
  <si>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</si>
  <si>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</si>
  <si>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</si>
  <si>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</si>
  <si>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</si>
  <si>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</si>
  <si>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</si>
  <si>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</si>
  <si>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</si>
  <si>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</si>
  <si>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</si>
  <si>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</si>
  <si>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</si>
  <si>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</si>
  <si>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</si>
  <si>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</si>
  <si>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</si>
  <si>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</si>
  <si>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</si>
  <si>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</si>
  <si>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</si>
  <si>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</si>
  <si>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</si>
  <si>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</si>
  <si>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</si>
  <si>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</si>
  <si>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</si>
  <si>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</si>
  <si>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</si>
  <si>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</si>
  <si>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</si>
  <si>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</si>
  <si>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</si>
  <si>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</si>
  <si>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</si>
  <si>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</si>
  <si>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</si>
  <si>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</si>
  <si>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</si>
  <si>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</si>
  <si>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</si>
  <si>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</si>
  <si>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</si>
  <si>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</si>
  <si>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</si>
  <si>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</si>
  <si>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</si>
  <si>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</si>
  <si>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</si>
  <si>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</si>
  <si>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</si>
  <si>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</si>
  <si>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</si>
  <si>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</si>
  <si>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</si>
  <si>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</si>
  <si>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</si>
  <si>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</si>
  <si>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</si>
  <si>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</si>
  <si>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</si>
  <si>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</si>
  <si>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</si>
  <si>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</si>
  <si>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</si>
  <si>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</si>
  <si>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</si>
  <si>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</si>
  <si>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</si>
  <si>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</si>
  <si>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</si>
  <si>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</si>
  <si>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</si>
  <si>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</si>
  <si>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</si>
  <si>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</si>
  <si>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</si>
  <si>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</si>
  <si>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</si>
  <si>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</si>
  <si>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</si>
  <si>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</si>
  <si>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</si>
  <si>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</si>
  <si>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</si>
  <si>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</si>
  <si>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</si>
  <si>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</si>
  <si>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</si>
  <si>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</si>
  <si>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</si>
  <si>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</si>
  <si>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</si>
  <si>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</si>
  <si>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</si>
  <si>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</si>
  <si>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</si>
  <si>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</si>
  <si>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</si>
  <si>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</si>
  <si>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</si>
  <si>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</si>
  <si>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</si>
  <si>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</si>
  <si>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</si>
  <si>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</si>
  <si>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</si>
  <si>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</si>
  <si>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</si>
  <si>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</si>
  <si>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</si>
  <si>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</si>
  <si>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</si>
  <si>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</si>
  <si>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</si>
  <si>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</si>
  <si>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</si>
  <si>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</si>
  <si>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</si>
  <si>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</si>
  <si>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</si>
  <si>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</si>
  <si>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</si>
  <si>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</si>
  <si>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</si>
  <si>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</si>
  <si>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</si>
  <si>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</si>
  <si>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</si>
  <si>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</si>
  <si>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</si>
  <si>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</si>
  <si>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</si>
  <si>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</si>
  <si>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</si>
  <si>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</si>
  <si>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</si>
  <si>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</si>
  <si>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</si>
  <si>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</si>
  <si>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</si>
  <si>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</si>
  <si>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</si>
  <si>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</si>
  <si>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</si>
  <si>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</si>
  <si>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</si>
  <si>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</si>
  <si>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</si>
  <si>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</si>
  <si>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</si>
  <si>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</si>
  <si>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</si>
  <si>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</si>
  <si>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</si>
  <si>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</si>
  <si>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</si>
  <si>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</si>
  <si>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</si>
  <si>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</si>
  <si>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</si>
  <si>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</si>
  <si>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</si>
  <si>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</si>
  <si>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</si>
  <si>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</si>
  <si>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</si>
  <si>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</si>
  <si>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</si>
  <si>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</si>
  <si>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</si>
  <si>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</si>
  <si>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</si>
  <si>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</si>
  <si>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</si>
  <si>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</si>
  <si>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</si>
  <si>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</si>
  <si>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</si>
  <si>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</si>
  <si>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</si>
  <si>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</si>
  <si>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</si>
  <si>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</si>
  <si>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</si>
  <si>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</si>
  <si>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</si>
  <si>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</si>
  <si>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</si>
  <si>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</si>
  <si>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</si>
  <si>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</si>
  <si>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</si>
  <si>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</si>
  <si>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</si>
  <si>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</si>
  <si>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</si>
  <si>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</si>
  <si>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</si>
  <si>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</si>
  <si>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</si>
  <si>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</si>
  <si>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</si>
  <si>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</si>
  <si>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</si>
  <si>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</si>
  <si>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</si>
  <si>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</si>
  <si>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</si>
  <si>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</si>
  <si>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</si>
  <si>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</si>
  <si>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</si>
  <si>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</si>
  <si>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</si>
  <si>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</si>
  <si>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</si>
  <si>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</si>
  <si>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</si>
  <si>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</si>
  <si>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</si>
  <si>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</si>
  <si>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</si>
  <si>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</si>
  <si>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</si>
  <si>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</si>
  <si>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</si>
  <si>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</si>
  <si>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</si>
  <si>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</si>
  <si>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</si>
  <si>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</si>
  <si>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</si>
  <si>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</si>
  <si>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</si>
  <si>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</si>
  <si>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</si>
  <si>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</si>
  <si>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</si>
  <si>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</si>
  <si>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</si>
  <si>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</si>
  <si>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</si>
  <si>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</si>
  <si>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</si>
  <si>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</si>
  <si>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</si>
  <si>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</si>
  <si>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</si>
  <si>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</si>
  <si>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</si>
  <si>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</si>
  <si>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</si>
  <si>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</si>
  <si>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</si>
  <si>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</si>
  <si>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</si>
  <si>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</si>
  <si>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</si>
  <si>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</si>
  <si>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</si>
  <si>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</si>
  <si>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</si>
  <si>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</si>
  <si>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</si>
  <si>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</si>
  <si>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</si>
  <si>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</si>
  <si>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</si>
  <si>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</si>
  <si>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</si>
  <si>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</si>
  <si>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</si>
  <si>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</si>
  <si>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</si>
  <si>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</si>
  <si>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</si>
  <si>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</si>
  <si>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</si>
  <si>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</si>
  <si>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</si>
  <si>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</si>
  <si>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</si>
  <si>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</si>
  <si>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</si>
  <si>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</si>
  <si>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</si>
  <si>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</si>
  <si>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</si>
  <si>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</si>
  <si>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</si>
  <si>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</si>
  <si>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</si>
  <si>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</si>
  <si>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</si>
  <si>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</si>
  <si>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</si>
  <si>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</si>
  <si>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</si>
  <si>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</si>
  <si>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</si>
  <si>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</si>
  <si>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</si>
  <si>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</si>
  <si>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</si>
  <si>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</si>
  <si>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</si>
  <si>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</si>
  <si>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</si>
  <si>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</si>
  <si>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</si>
  <si>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</si>
  <si>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</si>
  <si>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</si>
  <si>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</si>
  <si>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</si>
  <si>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</si>
  <si>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</si>
  <si>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</si>
  <si>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</si>
  <si>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</si>
  <si>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</si>
  <si>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</si>
  <si>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</si>
  <si>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</si>
  <si>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</si>
  <si>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</si>
  <si>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</si>
  <si>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</si>
  <si>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</si>
  <si>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</si>
  <si>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</si>
  <si>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</si>
  <si>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</si>
  <si>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</si>
  <si>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</si>
  <si>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</si>
  <si>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</si>
  <si>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</si>
  <si>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</si>
  <si>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</si>
  <si>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</si>
  <si>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</si>
  <si>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</si>
  <si>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</si>
  <si>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</si>
  <si>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</si>
  <si>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</si>
  <si>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</si>
  <si>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</si>
  <si>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</si>
  <si>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</si>
  <si>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</si>
  <si>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</si>
  <si>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</si>
  <si>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</si>
  <si>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</si>
  <si>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</si>
  <si>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</si>
  <si>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</si>
  <si>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</si>
  <si>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</si>
  <si>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</si>
  <si>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</si>
  <si>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</si>
  <si>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</si>
  <si>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</si>
  <si>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</si>
  <si>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</si>
  <si>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</si>
  <si>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</si>
  <si>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</si>
  <si>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</si>
  <si>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</si>
  <si>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</si>
  <si>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</si>
  <si>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</si>
  <si>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</si>
  <si>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</si>
  <si>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</si>
  <si>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</si>
  <si>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</si>
  <si>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</si>
  <si>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</si>
  <si>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</si>
  <si>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</si>
  <si>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</si>
  <si>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</si>
  <si>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</si>
  <si>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</si>
  <si>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</si>
  <si>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</si>
  <si>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</si>
  <si>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</si>
  <si>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</si>
  <si>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</si>
  <si>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</si>
  <si>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</si>
  <si>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</si>
  <si>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</si>
  <si>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</si>
  <si>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</si>
  <si>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</si>
  <si>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</si>
  <si>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</si>
  <si>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</si>
  <si>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</si>
  <si>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</si>
  <si>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</si>
  <si>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</si>
  <si>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</si>
  <si>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</si>
  <si>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</si>
  <si>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</si>
  <si>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</si>
  <si>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</si>
  <si>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</si>
  <si>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</si>
  <si>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</si>
  <si>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</si>
  <si>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</si>
  <si>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</si>
  <si>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</si>
  <si>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</si>
  <si>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</si>
  <si>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</si>
  <si>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</si>
  <si>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</si>
  <si>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</si>
  <si>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</si>
  <si>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</si>
  <si>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</si>
  <si>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</si>
  <si>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</si>
  <si>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</si>
  <si>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</si>
  <si>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</si>
  <si>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</si>
  <si>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</si>
  <si>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</si>
  <si>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</si>
  <si>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</si>
  <si>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</si>
  <si>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</si>
  <si>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</si>
  <si>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</si>
  <si>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</si>
  <si>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</si>
  <si>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</si>
  <si>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</si>
  <si>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</si>
  <si>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</si>
  <si>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</si>
  <si>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</si>
  <si>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</si>
  <si>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</si>
  <si>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</si>
  <si>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</si>
  <si>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</si>
  <si>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</si>
  <si>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</si>
  <si>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</si>
  <si>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</si>
  <si>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</si>
  <si>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</si>
  <si>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</si>
  <si>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</si>
  <si>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</si>
  <si>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</si>
  <si>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</si>
  <si>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</si>
  <si>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</si>
  <si>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</si>
  <si>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</si>
  <si>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</si>
  <si>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</si>
  <si>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</si>
  <si>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</si>
  <si>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</si>
  <si>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</si>
  <si>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</si>
  <si>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</si>
  <si>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</si>
  <si>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</si>
  <si>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</si>
  <si>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</si>
  <si>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</si>
  <si>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</si>
  <si>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</si>
  <si>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</si>
  <si>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</si>
  <si>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</si>
  <si>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</si>
  <si>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</si>
  <si>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</si>
  <si>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</si>
  <si>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</si>
  <si>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</si>
  <si>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</si>
  <si>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</si>
  <si>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</si>
  <si>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</si>
  <si>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</si>
  <si>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</si>
  <si>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</si>
  <si>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</si>
  <si>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</si>
  <si>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</si>
  <si>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</si>
  <si>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</si>
  <si>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</si>
  <si>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</si>
  <si>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</si>
  <si>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</si>
  <si>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</si>
  <si>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</si>
  <si>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</si>
  <si>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</si>
  <si>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</si>
  <si>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</si>
  <si>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</si>
  <si>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</si>
  <si>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</si>
  <si>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</si>
  <si>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</si>
  <si>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</si>
  <si>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</si>
  <si>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</si>
  <si>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</si>
  <si>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</si>
  <si>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</si>
  <si>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</si>
  <si>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</si>
  <si>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</si>
  <si>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</si>
  <si>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</si>
  <si>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</si>
  <si>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</si>
  <si>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</si>
  <si>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</si>
  <si>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</si>
  <si>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</si>
  <si>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</si>
  <si>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</si>
  <si>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</si>
  <si>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</si>
  <si>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</si>
  <si>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</si>
  <si>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</si>
  <si>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</si>
  <si>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</si>
  <si>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</si>
  <si>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</si>
  <si>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</si>
  <si>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</si>
  <si>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</si>
  <si>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</si>
  <si>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</si>
  <si>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</si>
  <si>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</si>
  <si>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</si>
  <si>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</si>
  <si>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</si>
  <si>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</si>
  <si>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</si>
  <si>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</si>
  <si>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</si>
  <si>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</si>
  <si>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</si>
  <si>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</si>
  <si>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</si>
  <si>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</si>
  <si>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</si>
  <si>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</si>
  <si>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</si>
  <si>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</si>
  <si>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</si>
  <si>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</si>
  <si>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</si>
  <si>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</si>
  <si>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</si>
  <si>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</si>
  <si>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</si>
  <si>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</si>
  <si>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</si>
  <si>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</si>
  <si>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</si>
  <si>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</si>
  <si>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</si>
  <si>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</si>
  <si>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</si>
  <si>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</si>
  <si>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</si>
  <si>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</si>
  <si>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</si>
  <si>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</si>
  <si>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</si>
  <si>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</si>
  <si>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</si>
  <si>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</si>
  <si>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</si>
  <si>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</si>
  <si>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</si>
  <si>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</si>
  <si>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</si>
  <si>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</si>
  <si>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</si>
  <si>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</si>
  <si>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</si>
  <si>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</si>
  <si>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</si>
  <si>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</si>
  <si>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</si>
  <si>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</si>
  <si>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</si>
  <si>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</si>
  <si>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</si>
  <si>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</si>
  <si>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</si>
  <si>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</si>
  <si>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</si>
  <si>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</si>
  <si>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</si>
  <si>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</si>
  <si>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</si>
  <si>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</si>
  <si>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</si>
  <si>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</si>
  <si>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</si>
  <si>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</si>
  <si>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</si>
  <si>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</si>
  <si>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</si>
  <si>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</si>
  <si>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</si>
  <si>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</si>
  <si>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</si>
  <si>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</si>
  <si>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</si>
  <si>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</si>
  <si>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</si>
  <si>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</si>
  <si>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</si>
  <si>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</si>
  <si>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</si>
  <si>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</si>
  <si>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</si>
  <si>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</si>
  <si>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</si>
  <si>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</si>
  <si>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</si>
  <si>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</si>
  <si>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</si>
  <si>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</si>
  <si>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</si>
  <si>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</si>
  <si>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</si>
  <si>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</si>
  <si>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</si>
  <si>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</si>
  <si>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</si>
  <si>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</si>
  <si>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</si>
  <si>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</si>
  <si>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</si>
  <si>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</si>
  <si>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</si>
  <si>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</si>
  <si>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</si>
  <si>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</si>
  <si>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</si>
  <si>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</si>
  <si>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</si>
  <si>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</si>
  <si>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</si>
  <si>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</si>
  <si>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</si>
  <si>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</si>
  <si>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</si>
  <si>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</si>
  <si>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</si>
  <si>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</si>
  <si>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</si>
  <si>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</si>
  <si>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</si>
  <si>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</si>
  <si>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</si>
  <si>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</si>
  <si>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</si>
  <si>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</si>
  <si>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</si>
  <si>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</si>
  <si>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</si>
  <si>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</si>
  <si>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</si>
  <si>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</si>
  <si>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</si>
  <si>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</si>
  <si>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</si>
  <si>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</si>
  <si>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</si>
  <si>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</si>
  <si>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</si>
  <si>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</si>
  <si>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</si>
  <si>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</si>
  <si>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</si>
  <si>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</si>
  <si>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</si>
  <si>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</si>
  <si>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</si>
  <si>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</si>
  <si>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</si>
  <si>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</si>
  <si>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</si>
  <si>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</si>
  <si>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</si>
  <si>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</si>
  <si>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</si>
  <si>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</si>
  <si>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</si>
  <si>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</si>
  <si>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</si>
  <si>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</si>
  <si>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</si>
  <si>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</si>
  <si>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</si>
  <si>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</si>
  <si>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</si>
  <si>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</si>
  <si>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</si>
  <si>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</si>
  <si>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</si>
  <si>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</si>
  <si>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</si>
  <si>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</si>
  <si>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</si>
  <si>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</si>
  <si>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</si>
  <si>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</si>
  <si>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</si>
  <si>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</si>
  <si>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</si>
  <si>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</si>
  <si>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</si>
  <si>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</si>
  <si>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</si>
  <si>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</si>
  <si>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</si>
  <si>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</si>
  <si>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</si>
  <si>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</si>
  <si>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</si>
  <si>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</si>
  <si>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</si>
  <si>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</si>
  <si>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</si>
  <si>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</si>
  <si>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</si>
  <si>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</si>
  <si>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</si>
  <si>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</si>
  <si>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</si>
  <si>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</si>
  <si>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</si>
  <si>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</si>
  <si>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</si>
  <si>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</si>
  <si>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</si>
  <si>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</si>
  <si>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</si>
  <si>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</si>
  <si>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</si>
  <si>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</si>
  <si>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</si>
  <si>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</si>
  <si>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</si>
  <si>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</si>
  <si>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</si>
  <si>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</si>
  <si>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</si>
  <si>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</si>
  <si>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</si>
  <si>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</si>
  <si>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</si>
  <si>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</si>
  <si>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</si>
  <si>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</si>
  <si>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</si>
  <si>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</si>
  <si>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</si>
  <si>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</si>
  <si>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</si>
  <si>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</si>
  <si>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</si>
  <si>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</si>
  <si>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</si>
  <si>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</si>
  <si>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</si>
  <si>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</si>
  <si>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</si>
  <si>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</si>
  <si>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</si>
  <si>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</si>
  <si>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</si>
  <si>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</si>
  <si>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</si>
  <si>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</si>
  <si>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</si>
  <si>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</si>
  <si>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</si>
  <si>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</si>
  <si>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</si>
  <si>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</si>
  <si>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</si>
  <si>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</si>
  <si>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</si>
  <si>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</si>
  <si>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</si>
  <si>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</si>
  <si>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</si>
  <si>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</si>
  <si>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</si>
  <si>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</si>
  <si>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</si>
  <si>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</si>
  <si>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</si>
  <si>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</si>
  <si>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</si>
  <si>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</si>
  <si>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</si>
  <si>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</si>
  <si>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</si>
  <si>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</si>
  <si>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</si>
  <si>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</si>
  <si>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</si>
  <si>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</si>
  <si>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</si>
  <si>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</si>
  <si>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</si>
  <si>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</si>
  <si>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</si>
  <si>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</si>
  <si>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</si>
  <si>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</si>
  <si>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</si>
  <si>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</si>
  <si>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</si>
  <si>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</si>
  <si>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</si>
  <si>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</si>
  <si>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</si>
  <si>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</si>
  <si>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</si>
  <si>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</si>
  <si>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</si>
  <si>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</si>
  <si>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</si>
  <si>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</si>
  <si>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</si>
  <si>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</si>
  <si>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</si>
  <si>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</si>
  <si>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</si>
  <si>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</si>
  <si>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</si>
  <si>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</si>
  <si>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</si>
  <si>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</si>
  <si>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</si>
  <si>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</si>
  <si>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</si>
  <si>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</si>
  <si>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</si>
  <si>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</si>
  <si>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</si>
  <si>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</si>
  <si>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</si>
  <si>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</si>
  <si>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</si>
  <si>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</si>
  <si>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</si>
  <si>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</si>
  <si>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</si>
  <si>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</si>
  <si>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</si>
  <si>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</si>
  <si>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</si>
  <si>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</si>
  <si>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</si>
  <si>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</si>
  <si>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</si>
  <si>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</si>
  <si>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</si>
  <si>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</si>
  <si>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</si>
  <si>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</si>
  <si>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</si>
  <si>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</si>
  <si>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</si>
  <si>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</si>
  <si>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</si>
  <si>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</si>
  <si>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</si>
  <si>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</si>
  <si>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</si>
  <si>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</si>
  <si>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</si>
  <si>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</si>
  <si>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</si>
  <si>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</si>
  <si>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</si>
  <si>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</si>
  <si>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</si>
  <si>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</si>
  <si>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</si>
  <si>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</si>
  <si>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</si>
  <si>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</si>
  <si>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</si>
  <si>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</si>
  <si>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</si>
  <si>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</si>
  <si>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</si>
  <si>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</si>
  <si>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</si>
  <si>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</si>
  <si>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</si>
  <si>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</si>
  <si>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</si>
  <si>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</si>
  <si>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</si>
  <si>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</si>
  <si>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</si>
  <si>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</si>
  <si>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</si>
  <si>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</si>
  <si>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</si>
  <si>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</si>
  <si>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</si>
  <si>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</si>
  <si>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</si>
  <si>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</si>
  <si>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</si>
  <si>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</si>
  <si>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</si>
  <si>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</si>
  <si>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</si>
  <si>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</si>
  <si>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</si>
  <si>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</si>
  <si>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</si>
  <si>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</si>
  <si>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</si>
  <si>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</si>
  <si>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</si>
  <si>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</si>
  <si>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</si>
  <si>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</si>
  <si>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</si>
  <si>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</si>
  <si>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</si>
  <si>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</si>
  <si>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</si>
  <si>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</si>
  <si>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</si>
  <si>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</si>
  <si>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</si>
  <si>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</si>
  <si>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</si>
  <si>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</si>
  <si>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</si>
  <si>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</si>
  <si>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</si>
  <si>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</si>
  <si>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</si>
  <si>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</si>
  <si>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</si>
  <si>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</si>
  <si>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</si>
  <si>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</si>
  <si>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</si>
  <si>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</si>
  <si>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</si>
  <si>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</si>
  <si>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</si>
  <si>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</si>
  <si>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</si>
  <si>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</si>
  <si>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</si>
  <si>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</si>
  <si>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</si>
  <si>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</si>
  <si>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</si>
  <si>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</si>
  <si>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</si>
  <si>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</si>
  <si>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</si>
  <si>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</si>
  <si>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</si>
  <si>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</si>
  <si>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</si>
  <si>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</si>
  <si>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</si>
  <si>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</si>
  <si>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</si>
  <si>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</si>
  <si>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</si>
  <si>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</si>
  <si>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</si>
  <si>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</si>
  <si>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</si>
  <si>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</si>
  <si>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</si>
  <si>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</si>
  <si>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</si>
  <si>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</si>
  <si>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</si>
  <si>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</si>
  <si>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</si>
  <si>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</si>
  <si>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</si>
  <si>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</si>
  <si>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</si>
  <si>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</si>
  <si>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</si>
  <si>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</si>
  <si>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</si>
  <si>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</si>
  <si>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</si>
  <si>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</si>
  <si>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</si>
  <si>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</si>
  <si>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</si>
  <si>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</si>
  <si>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</si>
  <si>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</si>
  <si>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</si>
  <si>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</si>
  <si>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</si>
  <si>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</si>
  <si>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</si>
  <si>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</si>
  <si>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</si>
  <si>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</si>
  <si>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</si>
  <si>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</si>
  <si>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</si>
  <si>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</si>
  <si>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</si>
  <si>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</si>
  <si>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</si>
  <si>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</si>
  <si>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</si>
  <si>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</si>
  <si>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</si>
  <si>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</si>
  <si>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</si>
  <si>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</si>
  <si>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</si>
  <si>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</si>
  <si>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</si>
  <si>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</si>
  <si>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</si>
  <si>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</si>
  <si>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</si>
  <si>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</si>
  <si>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</si>
  <si>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</si>
  <si>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</si>
  <si>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</si>
  <si>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</si>
  <si>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</si>
  <si>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</si>
  <si>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</si>
  <si>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</si>
  <si>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</si>
  <si>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</si>
  <si>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</si>
  <si>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</si>
  <si>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</si>
  <si>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</si>
  <si>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</si>
  <si>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</si>
  <si>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</si>
  <si>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</si>
  <si>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</si>
  <si>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</si>
  <si>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</si>
  <si>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</si>
  <si>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</si>
  <si>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</si>
  <si>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</si>
  <si>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</si>
  <si>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</si>
  <si>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</si>
  <si>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</si>
  <si>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</si>
  <si>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</si>
  <si>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</si>
  <si>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</si>
  <si>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</si>
  <si>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</si>
  <si>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</si>
  <si>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</si>
  <si>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</si>
  <si>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</si>
  <si>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</si>
  <si>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</si>
  <si>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</si>
  <si>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</si>
  <si>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</si>
  <si>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</si>
  <si>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</si>
  <si>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</si>
  <si>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</si>
  <si>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</si>
  <si>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</si>
  <si>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</si>
  <si>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</si>
  <si>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</si>
  <si>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</si>
  <si>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</si>
  <si>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</si>
  <si>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</si>
  <si>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</si>
  <si>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</si>
  <si>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</si>
  <si>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</si>
  <si>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</si>
  <si>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</si>
  <si>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</si>
  <si>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</si>
  <si>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</si>
  <si>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</si>
  <si>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</si>
  <si>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</si>
  <si>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</si>
  <si>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</si>
  <si>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</si>
  <si>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</si>
  <si>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</si>
  <si>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</si>
  <si>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</si>
  <si>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</si>
  <si>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</si>
  <si>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</si>
  <si>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</si>
  <si>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</si>
  <si>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</si>
  <si>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</si>
  <si>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</si>
  <si>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</si>
  <si>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</si>
  <si>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</si>
  <si>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</si>
  <si>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</si>
  <si>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</si>
  <si>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</si>
  <si>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</si>
  <si>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</si>
  <si>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</si>
  <si>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</si>
  <si>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</si>
  <si>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</si>
  <si>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</si>
  <si>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</si>
  <si>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</si>
  <si>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</si>
  <si>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</si>
  <si>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</si>
  <si>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</si>
  <si>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</si>
  <si>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</si>
  <si>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</si>
  <si>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</si>
  <si>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</si>
  <si>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</si>
  <si>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</si>
  <si>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</si>
  <si>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</si>
  <si>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</si>
  <si>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</si>
  <si>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</si>
  <si>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</si>
  <si>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</si>
  <si>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</si>
  <si>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</si>
  <si>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</si>
  <si>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</si>
  <si>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</si>
  <si>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</si>
  <si>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</si>
  <si>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</si>
  <si>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</si>
  <si>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</si>
  <si>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</si>
  <si>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</si>
  <si>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</si>
  <si>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</si>
  <si>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</si>
  <si>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</si>
  <si>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</si>
  <si>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</si>
  <si>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</si>
  <si>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</si>
  <si>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</si>
  <si>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</si>
  <si>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</si>
  <si>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</si>
  <si>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</si>
  <si>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</si>
  <si>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</si>
  <si>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</si>
  <si>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</si>
  <si>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</si>
  <si>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</si>
  <si>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</si>
  <si>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</si>
  <si>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</si>
  <si>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</si>
  <si>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</si>
  <si>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</si>
  <si>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</si>
  <si>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</si>
  <si>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</si>
  <si>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</si>
  <si>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</si>
  <si>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</si>
  <si>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</si>
  <si>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</si>
  <si>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</si>
  <si>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</si>
  <si>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</si>
  <si>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</si>
  <si>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</si>
  <si>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</si>
  <si>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</si>
  <si>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</si>
  <si>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</si>
  <si>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</si>
  <si>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</si>
  <si>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</si>
  <si>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</si>
  <si>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</si>
  <si>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</si>
  <si>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</si>
  <si>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</si>
  <si>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</si>
  <si>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</si>
  <si>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</si>
  <si>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</si>
  <si>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</si>
  <si>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</si>
  <si>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</si>
  <si>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</si>
  <si>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</si>
  <si>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</si>
  <si>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</si>
  <si>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</si>
  <si>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</si>
  <si>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</si>
  <si>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</si>
  <si>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</si>
  <si>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</si>
  <si>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</si>
  <si>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</si>
  <si>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</si>
  <si>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</si>
  <si>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</si>
  <si>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</si>
  <si>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</si>
  <si>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</si>
  <si>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</si>
  <si>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</si>
  <si>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</si>
  <si>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</si>
  <si>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</si>
  <si>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</si>
  <si>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</si>
  <si>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</si>
  <si>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</si>
  <si>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</si>
  <si>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</si>
  <si>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</si>
  <si>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</si>
  <si>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</si>
  <si>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</si>
  <si>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</si>
  <si>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</si>
  <si>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</si>
  <si>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</si>
  <si>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</si>
  <si>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</si>
  <si>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</si>
  <si>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</si>
  <si>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</si>
  <si>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</si>
  <si>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</si>
  <si>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</si>
  <si>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</si>
  <si>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</si>
  <si>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</si>
  <si>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</si>
  <si>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</si>
  <si>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</si>
  <si>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</si>
  <si>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</si>
  <si>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</si>
  <si>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</si>
  <si>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</si>
  <si>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</si>
  <si>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</si>
  <si>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</si>
  <si>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</si>
  <si>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</si>
  <si>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</si>
  <si>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</si>
  <si>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</si>
  <si>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</si>
  <si>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</si>
  <si>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</si>
  <si>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</si>
  <si>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</si>
  <si>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</si>
  <si>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</si>
  <si>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</si>
  <si>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</si>
  <si>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</si>
  <si>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</si>
  <si>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</si>
  <si>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</si>
  <si>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</si>
  <si>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</si>
  <si>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</si>
  <si>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</si>
  <si>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</si>
  <si>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</si>
  <si>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</si>
  <si>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</si>
  <si>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</si>
  <si>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</si>
  <si>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</si>
  <si>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</si>
  <si>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</si>
  <si>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</si>
  <si>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</si>
  <si>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</si>
  <si>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</si>
  <si>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</si>
  <si>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</si>
  <si>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</si>
  <si>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</si>
  <si>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</si>
  <si>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</si>
  <si>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</si>
  <si>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</si>
  <si>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</si>
  <si>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</si>
  <si>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</si>
  <si>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</si>
  <si>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</si>
  <si>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</si>
  <si>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</si>
  <si>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</si>
  <si>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</si>
  <si>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</si>
  <si>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</si>
  <si>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</si>
  <si>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</si>
  <si>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</si>
  <si>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</si>
  <si>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</si>
  <si>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</si>
  <si>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</si>
  <si>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</si>
  <si>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</si>
  <si>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</si>
  <si>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</si>
  <si>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</si>
  <si>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</si>
  <si>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</si>
  <si>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</si>
  <si>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</si>
  <si>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</si>
  <si>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</si>
  <si>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</si>
  <si>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</si>
  <si>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</si>
  <si>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</si>
  <si>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</si>
  <si>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</si>
  <si>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</si>
  <si>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</si>
  <si>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</si>
  <si>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</si>
  <si>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</si>
  <si>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</si>
  <si>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</si>
  <si>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</si>
  <si>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</si>
  <si>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</si>
  <si>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</si>
  <si>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</si>
  <si>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</si>
  <si>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</si>
  <si>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</si>
  <si>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</si>
  <si>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</si>
  <si>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</si>
  <si>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</si>
  <si>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</si>
  <si>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</si>
  <si>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</si>
  <si>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</si>
  <si>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</si>
  <si>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</si>
  <si>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</si>
  <si>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</si>
  <si>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</si>
  <si>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</si>
  <si>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</si>
  <si>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</si>
  <si>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</si>
  <si>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</si>
  <si>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</si>
  <si>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</si>
  <si>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</si>
  <si>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</si>
  <si>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</si>
  <si>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</si>
  <si>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</si>
  <si>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</si>
  <si>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</si>
  <si>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</si>
  <si>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</si>
  <si>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</si>
  <si>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</si>
  <si>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</si>
  <si>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</si>
  <si>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</si>
  <si>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</si>
  <si>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</si>
  <si>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</si>
  <si>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</si>
  <si>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</si>
  <si>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</si>
  <si>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</si>
  <si>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</si>
  <si>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</si>
  <si>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</si>
  <si>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</si>
  <si>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</si>
  <si>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</si>
  <si>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</si>
  <si>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</si>
  <si>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</si>
  <si>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</si>
  <si>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</si>
  <si>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</si>
  <si>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</si>
  <si>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</si>
  <si>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</si>
  <si>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</si>
  <si>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</si>
  <si>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</si>
  <si>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</si>
  <si>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</si>
  <si>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</si>
  <si>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</si>
  <si>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</si>
  <si>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</si>
  <si>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</si>
  <si>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</si>
  <si>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</si>
  <si>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</si>
  <si>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</si>
  <si>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</si>
  <si>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</si>
  <si>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</si>
  <si>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</si>
  <si>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</si>
  <si>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</si>
  <si>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</si>
  <si>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</si>
  <si>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</si>
  <si>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</si>
  <si>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</si>
  <si>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</si>
  <si>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</si>
  <si>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</si>
  <si>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</si>
  <si>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</si>
  <si>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</si>
  <si>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</si>
  <si>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</si>
  <si>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</si>
  <si>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</si>
  <si>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</si>
  <si>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</si>
  <si>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</si>
  <si>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</si>
  <si>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</si>
  <si>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</si>
  <si>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</si>
  <si>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</si>
  <si>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</si>
  <si>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</si>
  <si>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</si>
  <si>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</si>
  <si>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</si>
  <si>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</si>
  <si>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</si>
  <si>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</si>
  <si>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</si>
  <si>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</si>
  <si>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</si>
  <si>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</si>
  <si>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</si>
  <si>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</si>
  <si>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</si>
  <si>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</si>
  <si>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</si>
  <si>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</si>
  <si>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</si>
  <si>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</si>
  <si>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</si>
  <si>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</si>
  <si>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</si>
  <si>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</si>
  <si>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</si>
  <si>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</si>
  <si>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</si>
  <si>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</si>
  <si>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</si>
  <si>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</si>
  <si>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</si>
  <si>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</si>
  <si>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</si>
  <si>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</si>
  <si>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</si>
  <si>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</si>
  <si>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</si>
  <si>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</si>
  <si>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</si>
  <si>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</si>
  <si>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</si>
  <si>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</si>
  <si>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</si>
  <si>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</si>
  <si>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</si>
  <si>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</si>
  <si>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</si>
  <si>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</si>
  <si>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</si>
  <si>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</si>
  <si>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</si>
  <si>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</si>
  <si>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</si>
  <si>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</si>
  <si>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</si>
  <si>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</si>
  <si>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</si>
  <si>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</si>
  <si>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</si>
  <si>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</si>
  <si>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</si>
  <si>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</si>
  <si>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</si>
  <si>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</si>
  <si>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</si>
  <si>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</si>
  <si>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</si>
  <si>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</si>
  <si>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</si>
  <si>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</si>
  <si>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</si>
  <si>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</si>
  <si>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</si>
  <si>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</si>
  <si>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</si>
  <si>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</si>
  <si>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</si>
  <si>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</si>
  <si>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</si>
  <si>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</si>
  <si>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</si>
  <si>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</si>
  <si>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</si>
  <si>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</si>
  <si>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</si>
  <si>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</si>
  <si>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</si>
  <si>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</si>
  <si>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</si>
  <si>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</si>
  <si>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</si>
  <si>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</si>
  <si>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</si>
  <si>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</si>
  <si>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</si>
  <si>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</si>
  <si>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</si>
  <si>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</si>
  <si>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</si>
  <si>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</si>
  <si>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</si>
  <si>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</si>
  <si>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</si>
  <si>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</si>
  <si>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</si>
  <si>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</si>
  <si>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</si>
  <si>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</si>
  <si>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</si>
  <si>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</si>
  <si>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</si>
  <si>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</si>
  <si>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</si>
  <si>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</si>
  <si>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</si>
  <si>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</si>
  <si>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</si>
  <si>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</si>
  <si>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</si>
  <si>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</si>
  <si>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</si>
  <si>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</si>
  <si>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</si>
  <si>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</si>
  <si>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</si>
  <si>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</si>
  <si>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</si>
  <si>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</si>
  <si>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</si>
  <si>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</si>
  <si>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</si>
  <si>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</si>
  <si>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</si>
  <si>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</si>
  <si>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</si>
  <si>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</si>
  <si>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</si>
  <si>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</si>
  <si>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</si>
  <si>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</si>
  <si>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</si>
  <si>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</si>
  <si>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</si>
  <si>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</si>
  <si>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</si>
  <si>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</si>
  <si>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</si>
  <si>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</si>
  <si>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</si>
  <si>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</si>
  <si>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</si>
  <si>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</si>
  <si>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</si>
  <si>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</si>
  <si>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</si>
  <si>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</si>
  <si>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</si>
  <si>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</si>
  <si>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</si>
  <si>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</si>
  <si>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</si>
  <si>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</si>
  <si>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</si>
  <si>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</si>
  <si>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</si>
  <si>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</si>
  <si>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</si>
  <si>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</si>
  <si>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</si>
  <si>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</si>
  <si>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</si>
  <si>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</si>
  <si>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</si>
  <si>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</si>
  <si>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</si>
  <si>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</si>
  <si>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</si>
  <si>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</si>
  <si>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</si>
  <si>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</si>
  <si>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</si>
  <si>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</si>
  <si>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</si>
  <si>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</si>
  <si>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</si>
  <si>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</si>
  <si>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</si>
  <si>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</si>
  <si>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</si>
  <si>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</si>
  <si>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</si>
  <si>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</si>
  <si>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</si>
  <si>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</si>
  <si>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</si>
  <si>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</si>
  <si>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</si>
  <si>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</si>
  <si>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</si>
  <si>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</si>
  <si>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</si>
  <si>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</si>
  <si>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</si>
  <si>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</si>
  <si>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</si>
  <si>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</si>
  <si>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</si>
  <si>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</si>
  <si>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</si>
  <si>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</si>
  <si>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</si>
  <si>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</si>
  <si>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</si>
  <si>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</si>
  <si>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</si>
  <si>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</si>
  <si>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</si>
  <si>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</si>
  <si>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</si>
  <si>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</si>
  <si>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</si>
  <si>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</si>
  <si>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</si>
  <si>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</si>
  <si>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</si>
  <si>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</si>
  <si>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</si>
  <si>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</si>
  <si>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</si>
  <si>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</si>
  <si>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</si>
  <si>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</si>
  <si>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</si>
  <si>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</si>
  <si>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</si>
  <si>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</si>
  <si>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</si>
  <si>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</si>
  <si>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</si>
  <si>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</si>
  <si>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</si>
  <si>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</si>
  <si>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</si>
  <si>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</si>
  <si>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</si>
  <si>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</si>
  <si>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</si>
  <si>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</si>
  <si>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</si>
  <si>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</si>
  <si>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</si>
  <si>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</si>
  <si>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</si>
  <si>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</si>
  <si>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</si>
  <si>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</si>
  <si>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</si>
  <si>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</si>
  <si>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</si>
  <si>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</si>
  <si>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</si>
  <si>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</si>
  <si>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</si>
  <si>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</si>
  <si>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</si>
  <si>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</si>
  <si>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</si>
  <si>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</si>
  <si>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</si>
  <si>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</si>
  <si>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</si>
  <si>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</si>
  <si>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</si>
  <si>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</si>
  <si>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</si>
  <si>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</si>
  <si>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</si>
  <si>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</si>
  <si>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</si>
  <si>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</si>
  <si>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</si>
  <si>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</si>
  <si>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</si>
  <si>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</si>
  <si>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</si>
  <si>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</si>
  <si>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</si>
  <si>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</si>
  <si>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</si>
  <si>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</si>
  <si>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</si>
  <si>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</si>
  <si>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</si>
  <si>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</si>
  <si>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</si>
  <si>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</si>
  <si>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</si>
  <si>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</si>
  <si>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</si>
  <si>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</si>
  <si>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</si>
  <si>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</si>
  <si>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</si>
  <si>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</si>
  <si>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</si>
  <si>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</si>
  <si>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</si>
  <si>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</si>
  <si>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</si>
  <si>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</si>
  <si>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</si>
  <si>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</si>
  <si>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</si>
  <si>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</si>
  <si>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</si>
  <si>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</si>
  <si>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</si>
  <si>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</si>
  <si>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</si>
  <si>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</si>
  <si>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</si>
  <si>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</si>
  <si>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</si>
  <si>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</si>
  <si>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</si>
  <si>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</si>
  <si>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</si>
  <si>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</si>
  <si>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</si>
  <si>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</si>
  <si>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</si>
  <si>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</si>
  <si>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</si>
  <si>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</si>
  <si>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</si>
  <si>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</si>
  <si>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</si>
  <si>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</si>
  <si>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</si>
  <si>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</si>
  <si>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</si>
  <si>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</si>
  <si>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</si>
  <si>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</si>
  <si>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</si>
  <si>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</si>
  <si>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</si>
  <si>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</si>
  <si>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</si>
  <si>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</si>
  <si>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</si>
  <si>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</si>
  <si>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</si>
  <si>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</si>
  <si>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</si>
  <si>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</si>
  <si>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</si>
  <si>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</si>
  <si>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</si>
  <si>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</si>
  <si>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</si>
  <si>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</si>
  <si>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</si>
  <si>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</si>
  <si>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</si>
  <si>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</si>
  <si>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</si>
  <si>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</si>
  <si>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</si>
  <si>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</si>
  <si>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</si>
  <si>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</si>
  <si>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</si>
  <si>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</si>
  <si>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</si>
  <si>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</si>
  <si>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</si>
  <si>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</si>
  <si>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</si>
  <si>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</si>
  <si>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</si>
  <si>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</si>
  <si>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</si>
  <si>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</si>
  <si>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</si>
  <si>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</si>
  <si>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</si>
  <si>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</si>
  <si>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</si>
  <si>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</si>
  <si>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</si>
  <si>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</si>
  <si>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</si>
  <si>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</si>
  <si>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</si>
  <si>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</si>
  <si>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</si>
  <si>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</si>
  <si>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</si>
  <si>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</si>
  <si>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</si>
  <si>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</si>
  <si>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</si>
  <si>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</si>
  <si>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</si>
  <si>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</si>
  <si>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</si>
  <si>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</si>
  <si>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</si>
  <si>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</si>
  <si>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</si>
  <si>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</si>
  <si>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</si>
  <si>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</si>
  <si>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</si>
  <si>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</si>
  <si>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</si>
  <si>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</si>
  <si>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</si>
  <si>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</si>
  <si>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</si>
  <si>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</si>
  <si>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</si>
  <si>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</si>
  <si>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</si>
  <si>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</si>
  <si>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</si>
  <si>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</si>
  <si>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</si>
  <si>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</si>
  <si>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</si>
  <si>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</si>
  <si>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</si>
  <si>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</si>
  <si>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</si>
  <si>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</si>
  <si>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</si>
  <si>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</si>
  <si>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</si>
  <si>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</si>
  <si>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</si>
  <si>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</si>
  <si>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</si>
  <si>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</si>
  <si>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</si>
  <si>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</si>
  <si>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</si>
  <si>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</si>
  <si>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</si>
  <si>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</si>
  <si>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</si>
  <si>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</si>
  <si>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</si>
  <si>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</si>
  <si>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</si>
  <si>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</si>
  <si>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</si>
  <si>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</si>
  <si>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</si>
  <si>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</si>
  <si>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</si>
  <si>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</si>
  <si>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</si>
  <si>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</si>
  <si>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</si>
  <si>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</si>
  <si>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</si>
  <si>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</si>
  <si>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</si>
  <si>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</si>
  <si>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</si>
  <si>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</si>
  <si>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</si>
  <si>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</si>
  <si>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</si>
  <si>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</si>
  <si>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</si>
  <si>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</si>
  <si>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</si>
  <si>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</si>
  <si>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</si>
  <si>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</si>
  <si>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</si>
  <si>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</si>
  <si>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</si>
  <si>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</si>
  <si>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</si>
  <si>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</si>
  <si>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</si>
  <si>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</si>
  <si>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</si>
  <si>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</si>
  <si>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</si>
  <si>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</si>
  <si>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</si>
  <si>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</si>
  <si>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</si>
  <si>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</si>
  <si>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</si>
  <si>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</si>
  <si>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</si>
  <si>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</si>
  <si>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</si>
  <si>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</si>
  <si>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</si>
  <si>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</si>
  <si>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</si>
  <si>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</si>
  <si>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</si>
  <si>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</si>
  <si>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</si>
  <si>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</si>
  <si>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</si>
  <si>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</si>
  <si>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</si>
  <si>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</si>
  <si>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</si>
  <si>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</si>
  <si>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</si>
  <si>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</si>
  <si>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</si>
  <si>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</si>
  <si>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</si>
  <si>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</si>
  <si>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</si>
  <si>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</si>
  <si>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</si>
  <si>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</si>
  <si>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</si>
  <si>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</si>
  <si>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</si>
  <si>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</si>
  <si>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</si>
  <si>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</si>
  <si>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</si>
  <si>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</si>
  <si>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</si>
  <si>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</si>
  <si>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</si>
  <si>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</si>
  <si>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</si>
  <si>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</si>
  <si>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</si>
  <si>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</si>
  <si>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</si>
  <si>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</si>
  <si>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</si>
  <si>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</si>
  <si>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</si>
  <si>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</si>
  <si>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</si>
  <si>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</si>
  <si>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</si>
  <si>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</si>
  <si>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</si>
  <si>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</si>
  <si>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</si>
  <si>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</si>
  <si>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</si>
  <si>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</si>
  <si>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</si>
  <si>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</si>
  <si>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</si>
  <si>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</si>
  <si>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</si>
  <si>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</si>
  <si>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</si>
  <si>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</si>
  <si>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</si>
  <si>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</si>
  <si>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</si>
  <si>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</si>
  <si>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</si>
  <si>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</si>
  <si>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</si>
  <si>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</si>
  <si>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</si>
  <si>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</si>
  <si>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</si>
  <si>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</si>
  <si>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</si>
  <si>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</si>
  <si>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</si>
  <si>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</si>
  <si>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</si>
  <si>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</si>
  <si>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</si>
  <si>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</si>
  <si>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</si>
  <si>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</si>
  <si>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</si>
  <si>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</si>
  <si>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</si>
  <si>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</si>
  <si>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</si>
  <si>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</si>
  <si>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</si>
  <si>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</si>
  <si>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</si>
  <si>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</si>
  <si>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</si>
  <si>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</si>
  <si>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</si>
  <si>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</si>
  <si>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</si>
  <si>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</si>
  <si>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</si>
  <si>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</si>
  <si>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</si>
  <si>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</si>
  <si>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</si>
  <si>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</si>
  <si>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</si>
  <si>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</si>
  <si>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</si>
  <si>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</si>
  <si>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</si>
  <si>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</si>
  <si>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</si>
  <si>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</si>
  <si>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</si>
  <si>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</si>
  <si>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</si>
  <si>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</si>
  <si>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</si>
  <si>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</si>
  <si>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</si>
  <si>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</si>
  <si>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</si>
  <si>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</si>
  <si>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</si>
  <si>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</si>
  <si>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</si>
  <si>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</si>
  <si>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</si>
  <si>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</si>
  <si>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</si>
  <si>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</si>
  <si>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</si>
  <si>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</si>
  <si>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</si>
  <si>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</si>
  <si>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</si>
  <si>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</si>
  <si>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</si>
  <si>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</si>
  <si>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</si>
  <si>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</si>
  <si>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</si>
  <si>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</si>
  <si>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</si>
  <si>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</si>
  <si>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</si>
  <si>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</si>
  <si>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</si>
  <si>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</si>
  <si>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</si>
  <si>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</si>
  <si>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</si>
  <si>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</si>
  <si>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</si>
  <si>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</si>
  <si>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</si>
  <si>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</si>
  <si>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</si>
  <si>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</si>
  <si>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</si>
  <si>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</si>
  <si>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</si>
  <si>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</si>
  <si>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</si>
  <si>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</si>
  <si>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</si>
  <si>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</si>
  <si>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</si>
  <si>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</si>
  <si>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</si>
  <si>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</si>
  <si>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</si>
  <si>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</si>
  <si>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</si>
  <si>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</si>
  <si>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</si>
  <si>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</si>
  <si>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</si>
  <si>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</si>
  <si>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</si>
  <si>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</si>
  <si>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</si>
  <si>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</si>
  <si>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</si>
  <si>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</si>
  <si>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</si>
  <si>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</si>
  <si>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</si>
  <si>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</si>
  <si>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</si>
  <si>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</si>
  <si>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</si>
  <si>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</si>
  <si>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</si>
  <si>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</si>
  <si>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</si>
  <si>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</si>
  <si>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</si>
  <si>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</si>
  <si>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</si>
  <si>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</si>
  <si>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</si>
  <si>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</si>
  <si>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</si>
  <si>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</si>
  <si>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</si>
  <si>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</si>
  <si>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</si>
  <si>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</si>
  <si>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</si>
  <si>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</si>
  <si>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</si>
  <si>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</si>
  <si>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</si>
  <si>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</si>
  <si>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</si>
  <si>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</si>
  <si>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</si>
  <si>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</si>
  <si>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</si>
  <si>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</si>
  <si>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</si>
  <si>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</si>
  <si>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</si>
  <si>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</si>
  <si>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</si>
  <si>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</si>
  <si>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</si>
  <si>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</si>
  <si>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</si>
  <si>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</si>
  <si>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</si>
  <si>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</si>
  <si>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</si>
  <si>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</si>
  <si>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</si>
  <si>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</si>
  <si>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</si>
  <si>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</si>
  <si>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</si>
  <si>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</si>
  <si>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</si>
  <si>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</si>
  <si>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</si>
  <si>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</si>
  <si>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</si>
  <si>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</si>
  <si>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</si>
  <si>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</si>
  <si>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</si>
  <si>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</si>
  <si>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</si>
  <si>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</si>
  <si>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</si>
  <si>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</si>
  <si>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</si>
  <si>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</si>
  <si>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</si>
  <si>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</si>
  <si>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</si>
  <si>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</si>
  <si>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</si>
  <si>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</si>
  <si>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</si>
  <si>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</si>
  <si>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</si>
  <si>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</si>
  <si>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</si>
  <si>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</si>
  <si>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</si>
  <si>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</si>
  <si>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</si>
  <si>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</si>
  <si>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</si>
  <si>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</si>
  <si>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</si>
  <si>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</si>
  <si>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</si>
  <si>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</si>
  <si>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</si>
  <si>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</si>
  <si>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</si>
  <si>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</si>
  <si>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</si>
  <si>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</si>
  <si>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</si>
  <si>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</si>
  <si>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</si>
  <si>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</si>
  <si>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</si>
  <si>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</si>
  <si>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</si>
  <si>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</si>
  <si>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</si>
  <si>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</si>
  <si>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</si>
  <si>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</si>
  <si>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</si>
  <si>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</si>
  <si>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</si>
  <si>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</si>
  <si>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</si>
  <si>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</si>
  <si>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</si>
  <si>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</si>
  <si>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</si>
  <si>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</si>
  <si>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</si>
  <si>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</si>
  <si>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</si>
  <si>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</si>
  <si>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</si>
  <si>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</si>
  <si>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</si>
  <si>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</si>
  <si>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</si>
  <si>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</si>
  <si>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</si>
  <si>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</si>
  <si>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</si>
  <si>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</si>
  <si>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</si>
  <si>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</si>
  <si>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</si>
  <si>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</si>
  <si>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</si>
  <si>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</si>
  <si>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</si>
  <si>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</si>
  <si>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</si>
  <si>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</si>
  <si>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</si>
  <si>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</si>
  <si>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</si>
  <si>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</si>
  <si>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</si>
  <si>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</si>
  <si>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</si>
  <si>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</si>
  <si>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</si>
  <si>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</si>
  <si>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</si>
  <si>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</si>
  <si>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</si>
  <si>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</si>
  <si>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</si>
  <si>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</si>
  <si>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</si>
  <si>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</si>
  <si>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</si>
  <si>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</si>
  <si>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</si>
  <si>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</si>
  <si>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</si>
  <si>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</si>
  <si>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</si>
  <si>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</si>
  <si>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</si>
  <si>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</si>
  <si>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</si>
  <si>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</si>
  <si>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</si>
  <si>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</si>
  <si>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</si>
  <si>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</si>
  <si>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</si>
  <si>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</si>
  <si>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</si>
  <si>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</si>
  <si>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</si>
  <si>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</si>
  <si>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</si>
  <si>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</si>
  <si>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</si>
  <si>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</si>
  <si>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</si>
  <si>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</si>
  <si>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</si>
  <si>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</si>
  <si>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</si>
  <si>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</si>
  <si>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</si>
  <si>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</si>
  <si>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</si>
  <si>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</si>
  <si>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</si>
  <si>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</si>
  <si>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</si>
  <si>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</si>
  <si>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</si>
  <si>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</si>
  <si>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</si>
  <si>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</si>
  <si>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</si>
  <si>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</si>
  <si>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</si>
  <si>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</si>
  <si>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</si>
  <si>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</si>
  <si>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</si>
  <si>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</si>
  <si>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</si>
  <si>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</si>
  <si>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</si>
  <si>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</si>
  <si>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</si>
  <si>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</si>
  <si>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</si>
  <si>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</si>
  <si>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</si>
  <si>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</si>
  <si>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</si>
  <si>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</si>
  <si>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</si>
  <si>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</si>
  <si>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</si>
  <si>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</si>
  <si>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</si>
  <si>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</si>
  <si>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</si>
  <si>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</si>
  <si>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</si>
  <si>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</si>
  <si>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</si>
  <si>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</si>
  <si>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</si>
  <si>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</si>
  <si>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</si>
  <si>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</si>
  <si>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</si>
  <si>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</si>
  <si>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</si>
  <si>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</si>
  <si>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</si>
  <si>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</si>
  <si>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</si>
  <si>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</si>
  <si>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</si>
  <si>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</si>
  <si>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</si>
  <si>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</si>
  <si>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</si>
  <si>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</si>
  <si>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</si>
  <si>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</si>
  <si>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</si>
  <si>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</si>
  <si>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</si>
  <si>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</si>
  <si>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</si>
  <si>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</si>
  <si>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</si>
  <si>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</si>
  <si>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</si>
  <si>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</si>
  <si>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</si>
  <si>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</si>
  <si>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</si>
  <si>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</si>
  <si>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</si>
  <si>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</si>
  <si>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</si>
  <si>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</si>
  <si>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</si>
  <si>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</si>
  <si>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</si>
  <si>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</si>
  <si>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</si>
  <si>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</si>
  <si>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</si>
  <si>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</si>
  <si>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</si>
  <si>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</si>
  <si>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</si>
  <si>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</si>
  <si>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</si>
  <si>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</si>
  <si>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</si>
  <si>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</si>
  <si>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</si>
  <si>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</si>
  <si>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</si>
  <si>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</si>
  <si>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</si>
  <si>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</si>
  <si>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</si>
  <si>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</si>
  <si>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</si>
  <si>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</si>
  <si>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</si>
  <si>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</si>
  <si>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</si>
  <si>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</si>
  <si>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</si>
  <si>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</si>
  <si>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</si>
  <si>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</si>
  <si>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</si>
  <si>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</si>
  <si>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</si>
  <si>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</si>
  <si>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</si>
  <si>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</si>
  <si>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</si>
  <si>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</si>
  <si>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</si>
  <si>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</si>
  <si>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</si>
  <si>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</si>
  <si>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</si>
  <si>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</si>
  <si>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</si>
  <si>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</si>
  <si>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</si>
  <si>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</si>
  <si>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</si>
  <si>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</si>
  <si>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</si>
  <si>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</si>
  <si>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</si>
  <si>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</si>
  <si>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</si>
  <si>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</si>
  <si>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</si>
  <si>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</si>
  <si>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</si>
  <si>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</si>
  <si>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</si>
  <si>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</si>
  <si>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</si>
  <si>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</si>
  <si>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</si>
  <si>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</si>
  <si>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</si>
  <si>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</si>
  <si>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</si>
  <si>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</si>
  <si>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</si>
  <si>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</si>
  <si>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</si>
  <si>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</si>
  <si>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</si>
  <si>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</si>
  <si>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</si>
  <si>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</si>
  <si>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</si>
  <si>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</si>
  <si>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</si>
  <si>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</si>
  <si>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</si>
  <si>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</si>
  <si>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</si>
  <si>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</si>
  <si>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</si>
  <si>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</si>
  <si>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</si>
  <si>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</si>
  <si>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</si>
  <si>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</si>
  <si>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</si>
  <si>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</si>
  <si>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</si>
  <si>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</si>
  <si>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</si>
  <si>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</si>
  <si>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</si>
  <si>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</si>
  <si>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</si>
  <si>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</si>
  <si>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</si>
  <si>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</si>
  <si>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</si>
  <si>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</si>
  <si>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</si>
  <si>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</si>
  <si>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</si>
  <si>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</si>
  <si>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</si>
  <si>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</si>
  <si>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</si>
  <si>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</si>
  <si>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</si>
  <si>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</si>
  <si>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</si>
  <si>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</si>
  <si>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</si>
  <si>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</si>
  <si>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</si>
  <si>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</si>
  <si>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</si>
  <si>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</si>
  <si>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</si>
  <si>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</si>
  <si>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</si>
  <si>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</si>
  <si>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</si>
  <si>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</si>
  <si>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</si>
  <si>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</si>
  <si>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</si>
  <si>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</si>
  <si>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</si>
  <si>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</si>
  <si>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</si>
  <si>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</si>
  <si>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</si>
  <si>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</si>
  <si>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</si>
  <si>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</si>
  <si>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</si>
  <si>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</si>
  <si>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</si>
  <si>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</si>
  <si>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</si>
  <si>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</si>
  <si>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</si>
  <si>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</si>
  <si>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</si>
  <si>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</si>
  <si>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</si>
  <si>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</si>
  <si>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</si>
  <si>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</si>
  <si>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</si>
  <si>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</si>
  <si>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</si>
  <si>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</si>
  <si>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</si>
  <si>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</si>
  <si>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</si>
  <si>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</si>
  <si>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</si>
  <si>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</si>
  <si>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</si>
  <si>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</si>
  <si>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</si>
  <si>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</si>
  <si>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</si>
  <si>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</si>
  <si>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</si>
  <si>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</si>
  <si>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</si>
  <si>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</si>
  <si>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</si>
  <si>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</si>
  <si>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</si>
  <si>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</si>
  <si>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</si>
  <si>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</si>
  <si>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</si>
  <si>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</si>
  <si>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</si>
  <si>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</si>
  <si>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</si>
  <si>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</si>
  <si>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</si>
  <si>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</si>
  <si>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</si>
  <si>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</si>
  <si>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</si>
  <si>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</si>
  <si>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</si>
  <si>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</si>
  <si>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</si>
  <si>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</si>
  <si>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</si>
  <si>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</si>
  <si>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</si>
  <si>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</si>
  <si>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</si>
  <si>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</si>
  <si>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</si>
  <si>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</si>
  <si>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</si>
  <si>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</si>
  <si>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</si>
  <si>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</si>
  <si>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</si>
  <si>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</si>
  <si>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</si>
  <si>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</si>
  <si>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</si>
  <si>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</si>
  <si>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</si>
  <si>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</si>
  <si>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</si>
  <si>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</si>
  <si>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</si>
  <si>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</si>
  <si>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</si>
  <si>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</si>
  <si>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</si>
  <si>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</si>
  <si>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</si>
  <si>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</si>
  <si>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</si>
  <si>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</si>
  <si>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</si>
  <si>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</si>
  <si>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</si>
  <si>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</si>
  <si>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</si>
  <si>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</si>
  <si>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</si>
  <si>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</si>
  <si>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</si>
  <si>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</si>
  <si>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</si>
  <si>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</si>
  <si>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</si>
  <si>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</si>
  <si>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</si>
  <si>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</si>
  <si>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</si>
  <si>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</si>
  <si>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</si>
  <si>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</si>
  <si>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</si>
  <si>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</si>
  <si>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</si>
  <si>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</si>
  <si>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</si>
  <si>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</si>
  <si>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</si>
  <si>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</si>
  <si>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</si>
  <si>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</si>
  <si>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</si>
  <si>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</si>
  <si>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</si>
  <si>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</si>
  <si>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</si>
  <si>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</si>
  <si>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</si>
  <si>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</si>
  <si>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</si>
  <si>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</si>
  <si>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</si>
  <si>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</si>
  <si>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</si>
  <si>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</si>
  <si>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</si>
  <si>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</si>
  <si>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</si>
  <si>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</si>
  <si>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</si>
  <si>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</si>
  <si>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</si>
  <si>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</si>
  <si>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</si>
  <si>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</si>
  <si>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</si>
  <si>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</si>
  <si>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</si>
  <si>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</si>
  <si>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</si>
  <si>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</si>
  <si>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</si>
  <si>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</si>
  <si>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</si>
  <si>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</si>
  <si>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</si>
  <si>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</si>
  <si>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</si>
  <si>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</si>
  <si>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</si>
  <si>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</si>
  <si>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</si>
  <si>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</si>
  <si>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</si>
  <si>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</si>
  <si>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</si>
  <si>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</si>
  <si>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</si>
  <si>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</si>
  <si>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</si>
  <si>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</si>
  <si>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</si>
  <si>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</si>
  <si>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</si>
  <si>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</si>
  <si>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</si>
  <si>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</si>
  <si>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</si>
  <si>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</si>
  <si>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</si>
  <si>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</si>
  <si>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</si>
  <si>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</si>
  <si>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</si>
  <si>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</si>
  <si>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</si>
  <si>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</si>
  <si>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</si>
  <si>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</si>
  <si>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</si>
  <si>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</si>
  <si>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</si>
  <si>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</si>
  <si>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</si>
  <si>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</si>
  <si>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</si>
  <si>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</si>
  <si>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</si>
  <si>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</si>
  <si>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</si>
  <si>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</si>
  <si>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</si>
  <si>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</si>
  <si>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</si>
  <si>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</si>
  <si>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</si>
  <si>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</si>
  <si>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</si>
  <si>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</si>
  <si>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</si>
  <si>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</si>
  <si>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</si>
  <si>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</si>
  <si>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</si>
  <si>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</si>
  <si>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</si>
  <si>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</si>
  <si>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</si>
  <si>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</si>
  <si>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</si>
  <si>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</si>
  <si>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</si>
  <si>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</si>
  <si>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</si>
  <si>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</si>
  <si>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</si>
  <si>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</si>
  <si>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</si>
  <si>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</si>
  <si>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</si>
  <si>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</si>
  <si>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</si>
  <si>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</si>
  <si>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</si>
  <si>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</si>
  <si>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</si>
  <si>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</si>
  <si>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</si>
  <si>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</si>
  <si>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</si>
  <si>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</si>
  <si>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</si>
  <si>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</si>
  <si>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</si>
  <si>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</si>
  <si>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</si>
  <si>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</si>
  <si>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</si>
  <si>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</si>
  <si>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</si>
  <si>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</si>
  <si>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</si>
  <si>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</si>
  <si>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</si>
  <si>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</si>
  <si>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</si>
  <si>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</si>
  <si>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</si>
  <si>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</si>
  <si>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</si>
  <si>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</si>
  <si>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</si>
  <si>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</si>
  <si>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</si>
  <si>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</si>
  <si>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</si>
  <si>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</si>
  <si>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</si>
  <si>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</si>
  <si>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</si>
  <si>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</si>
  <si>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</si>
  <si>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</si>
  <si>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</si>
  <si>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</si>
  <si>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</si>
  <si>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</si>
  <si>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</si>
  <si>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</si>
  <si>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</si>
  <si>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</si>
  <si>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</si>
  <si>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</si>
  <si>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</si>
  <si>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</si>
  <si>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</si>
  <si>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</si>
  <si>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</si>
  <si>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</si>
  <si>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</si>
  <si>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</si>
  <si>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</si>
  <si>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</si>
  <si>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</si>
  <si>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</si>
  <si>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</si>
  <si>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</si>
  <si>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</si>
  <si>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</si>
  <si>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</si>
  <si>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</si>
  <si>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</si>
  <si>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</si>
  <si>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</si>
  <si>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</si>
  <si>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</si>
  <si>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</si>
  <si>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</si>
  <si>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</si>
  <si>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</si>
  <si>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</si>
  <si>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</si>
  <si>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</si>
  <si>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</si>
  <si>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</si>
  <si>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</si>
  <si>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</si>
  <si>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</si>
  <si>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</si>
  <si>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</si>
  <si>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</si>
  <si>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</si>
  <si>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</si>
  <si>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</si>
  <si>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</si>
  <si>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</si>
  <si>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</si>
  <si>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</si>
  <si>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</si>
  <si>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</si>
  <si>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</si>
  <si>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</si>
  <si>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</si>
  <si>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</si>
  <si>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</si>
  <si>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</si>
  <si>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</si>
  <si>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</si>
  <si>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</si>
  <si>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</si>
  <si>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</si>
  <si>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</si>
  <si>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</si>
  <si>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</si>
  <si>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</si>
  <si>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</si>
  <si>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</si>
  <si>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</si>
  <si>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</si>
  <si>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</si>
  <si>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</si>
  <si>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</si>
  <si>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</si>
  <si>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</si>
  <si>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</si>
  <si>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</si>
  <si>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</si>
  <si>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</si>
  <si>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</si>
  <si>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</si>
  <si>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</si>
  <si>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</si>
  <si>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</si>
  <si>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</si>
  <si>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</si>
  <si>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</si>
  <si>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</si>
  <si>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</si>
  <si>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</si>
  <si>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</si>
  <si>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</si>
  <si>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</si>
  <si>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</si>
  <si>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</si>
  <si>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</si>
  <si>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</si>
  <si>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</si>
  <si>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</si>
  <si>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</si>
  <si>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</si>
  <si>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</si>
  <si>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</si>
  <si>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</si>
  <si>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</si>
  <si>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</si>
  <si>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</si>
  <si>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</si>
  <si>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</si>
  <si>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</si>
  <si>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</si>
  <si>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</si>
  <si>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</si>
  <si>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</si>
  <si>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</si>
  <si>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</si>
  <si>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</si>
  <si>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</si>
  <si>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</si>
  <si>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</si>
  <si>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</si>
  <si>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</si>
  <si>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</si>
  <si>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</si>
  <si>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</si>
  <si>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</si>
  <si>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</si>
  <si>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</si>
  <si>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</si>
  <si>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</si>
  <si>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</si>
  <si>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</si>
  <si>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</si>
  <si>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</si>
  <si>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</si>
  <si>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</si>
  <si>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</si>
  <si>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</si>
  <si>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</si>
  <si>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</si>
  <si>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</si>
  <si>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</si>
  <si>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</si>
  <si>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</si>
  <si>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</si>
  <si>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</si>
  <si>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</si>
  <si>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</si>
  <si>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</si>
  <si>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</si>
  <si>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</si>
  <si>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</si>
  <si>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</si>
  <si>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</si>
  <si>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</si>
  <si>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</si>
  <si>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</si>
  <si>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</si>
  <si>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</si>
  <si>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</si>
  <si>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</si>
  <si>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</si>
  <si>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</si>
  <si>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</si>
  <si>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</si>
  <si>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</si>
  <si>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</si>
  <si>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</si>
  <si>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</si>
  <si>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</si>
  <si>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</si>
  <si>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</si>
  <si>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</si>
  <si>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</si>
  <si>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</si>
  <si>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</si>
  <si>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</si>
  <si>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</si>
  <si>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</si>
  <si>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</si>
  <si>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</si>
  <si>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</si>
  <si>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</si>
  <si>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</si>
  <si>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</si>
  <si>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</si>
  <si>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</si>
  <si>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</si>
  <si>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</si>
  <si>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</si>
  <si>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</si>
  <si>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</si>
  <si>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</si>
  <si>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</si>
  <si>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</si>
  <si>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</si>
  <si>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</si>
  <si>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</si>
  <si>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</si>
  <si>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</si>
  <si>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</si>
  <si>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</si>
  <si>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</si>
  <si>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</si>
  <si>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</si>
  <si>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</si>
  <si>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</si>
  <si>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</si>
  <si>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</si>
  <si>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</si>
  <si>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</si>
  <si>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</si>
  <si>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</si>
  <si>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</si>
  <si>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</si>
  <si>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</si>
  <si>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</si>
  <si>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</si>
  <si>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</si>
  <si>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</si>
  <si>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</si>
  <si>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</si>
  <si>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</si>
  <si>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</si>
  <si>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</si>
  <si>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</si>
  <si>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</si>
  <si>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</si>
  <si>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</si>
  <si>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</si>
  <si>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</si>
  <si>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</si>
  <si>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</si>
  <si>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</si>
  <si>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</si>
  <si>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</si>
  <si>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</si>
  <si>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</si>
  <si>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</si>
  <si>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</si>
  <si>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</si>
  <si>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</si>
  <si>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</si>
  <si>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</si>
  <si>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</si>
  <si>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</si>
  <si>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</si>
  <si>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</si>
  <si>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</si>
  <si>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</si>
  <si>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</si>
  <si>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</si>
  <si>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</si>
  <si>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</si>
  <si>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</si>
  <si>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</si>
  <si>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</si>
  <si>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</si>
  <si>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</si>
  <si>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</si>
  <si>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</si>
  <si>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</si>
  <si>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</si>
  <si>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</si>
  <si>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</si>
  <si>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</si>
  <si>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</si>
  <si>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</si>
  <si>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</si>
  <si>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</si>
  <si>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</si>
  <si>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</si>
  <si>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</si>
  <si>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</si>
  <si>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</si>
  <si>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</si>
  <si>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</si>
  <si>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</si>
  <si>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</si>
  <si>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</si>
  <si>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</si>
  <si>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</si>
  <si>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</si>
  <si>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</si>
  <si>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</si>
  <si>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</si>
  <si>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</si>
  <si>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</si>
  <si>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</si>
  <si>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</si>
  <si>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</si>
  <si>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</si>
  <si>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</si>
  <si>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</si>
  <si>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</si>
  <si>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</si>
  <si>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</si>
  <si>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</si>
  <si>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</si>
  <si>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</si>
  <si>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</si>
  <si>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</si>
  <si>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</si>
  <si>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</si>
  <si>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</si>
  <si>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</si>
  <si>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</si>
  <si>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</si>
  <si>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</si>
  <si>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</si>
  <si>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</si>
  <si>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</si>
  <si>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</si>
  <si>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</si>
  <si>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</si>
  <si>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</si>
  <si>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</si>
  <si>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</si>
  <si>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</si>
  <si>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</si>
  <si>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</si>
  <si>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</si>
  <si>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</si>
  <si>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</si>
  <si>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</si>
  <si>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</si>
  <si>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</si>
  <si>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</si>
  <si>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</si>
  <si>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</si>
  <si>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</si>
  <si>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</si>
  <si>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</si>
  <si>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</si>
  <si>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</si>
  <si>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</si>
  <si>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</si>
  <si>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</si>
  <si>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</si>
  <si>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</si>
  <si>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</si>
  <si>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</si>
  <si>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</si>
  <si>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</si>
  <si>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</si>
  <si>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</si>
  <si>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</si>
  <si>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</si>
  <si>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</si>
  <si>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</si>
  <si>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</si>
  <si>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</si>
  <si>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</si>
  <si>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</si>
  <si>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</si>
  <si>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</si>
  <si>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</si>
  <si>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</si>
  <si>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</si>
  <si>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</si>
  <si>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</si>
  <si>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</si>
  <si>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</si>
  <si>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</si>
  <si>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</si>
  <si>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</si>
  <si>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</si>
  <si>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</si>
  <si>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</si>
  <si>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</si>
  <si>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</si>
  <si>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</si>
  <si>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</si>
  <si>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</si>
  <si>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</si>
  <si>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</si>
  <si>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</si>
  <si>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</si>
  <si>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</si>
  <si>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</si>
  <si>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</si>
  <si>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</si>
  <si>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</si>
  <si>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</si>
  <si>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</si>
  <si>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</si>
  <si>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</si>
  <si>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</si>
  <si>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</si>
  <si>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</si>
  <si>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</si>
  <si>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</si>
  <si>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</si>
  <si>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</si>
  <si>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</si>
  <si>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</si>
  <si>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</si>
  <si>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</si>
  <si>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</si>
  <si>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</si>
  <si>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</si>
  <si>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</si>
  <si>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</si>
  <si>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</si>
  <si>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</si>
  <si>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</si>
  <si>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</si>
  <si>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</si>
  <si>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</si>
  <si>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</si>
  <si>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</si>
  <si>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</si>
  <si>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</si>
  <si>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</si>
  <si>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</si>
  <si>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</si>
  <si>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</si>
  <si>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</si>
  <si>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</si>
  <si>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</si>
  <si>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</si>
  <si>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</si>
  <si>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</si>
  <si>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</si>
  <si>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</si>
  <si>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</si>
  <si>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</si>
  <si>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</si>
  <si>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</si>
  <si>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</si>
  <si>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</si>
  <si>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</si>
  <si>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</si>
  <si>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</si>
  <si>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</si>
  <si>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</si>
  <si>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</si>
  <si>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</si>
  <si>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</si>
  <si>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</si>
  <si>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</si>
  <si>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</si>
  <si>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</si>
  <si>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</si>
  <si>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</si>
  <si>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</si>
  <si>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</si>
  <si>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</si>
  <si>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</si>
  <si>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</si>
  <si>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</si>
  <si>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</si>
  <si>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</si>
  <si>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</si>
  <si>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</si>
  <si>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</si>
  <si>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</si>
  <si>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</si>
  <si>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</si>
  <si>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</si>
  <si>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</si>
  <si>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</si>
  <si>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</si>
  <si>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</si>
  <si>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</si>
  <si>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</si>
  <si>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</si>
  <si>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</si>
  <si>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</si>
  <si>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</si>
  <si>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</si>
  <si>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</si>
  <si>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</si>
  <si>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</si>
  <si>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</si>
  <si>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</si>
  <si>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</si>
  <si>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</si>
  <si>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</si>
  <si>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</si>
  <si>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</si>
  <si>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</si>
  <si>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</si>
  <si>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</si>
  <si>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</si>
  <si>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</si>
  <si>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</si>
  <si>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</si>
  <si>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</si>
  <si>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</si>
  <si>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</si>
  <si>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</si>
  <si>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</si>
  <si>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</si>
  <si>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</si>
  <si>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</si>
  <si>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</si>
  <si>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</si>
  <si>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</si>
  <si>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</si>
  <si>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</si>
  <si>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</si>
  <si>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</si>
  <si>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</si>
  <si>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</si>
  <si>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</si>
  <si>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</si>
  <si>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</si>
  <si>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</si>
  <si>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</si>
  <si>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</si>
  <si>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</si>
  <si>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</si>
  <si>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</si>
  <si>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</si>
  <si>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</si>
  <si>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</si>
  <si>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</si>
  <si>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</si>
  <si>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</si>
  <si>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</si>
  <si>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</si>
  <si>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</si>
  <si>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</si>
  <si>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</si>
  <si>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</si>
  <si>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</si>
  <si>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</si>
  <si>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</si>
  <si>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</si>
  <si>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</si>
  <si>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</si>
  <si>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</si>
  <si>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</si>
  <si>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</si>
  <si>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</si>
  <si>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</si>
  <si>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</si>
  <si>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</si>
  <si>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</si>
  <si>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</si>
  <si>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</si>
  <si>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</si>
  <si>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</si>
  <si>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</si>
  <si>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</si>
  <si>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</si>
  <si>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</si>
  <si>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</si>
  <si>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</si>
  <si>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</si>
  <si>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</si>
  <si>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</si>
  <si>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</si>
  <si>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</si>
  <si>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</si>
  <si>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</si>
  <si>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</si>
  <si>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</si>
  <si>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</si>
  <si>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</si>
  <si>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</si>
  <si>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</si>
  <si>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</si>
  <si>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</si>
  <si>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</si>
  <si>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</si>
  <si>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</si>
  <si>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</si>
  <si>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</si>
  <si>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</si>
  <si>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</si>
  <si>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</si>
  <si>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</si>
  <si>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</si>
  <si>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</si>
  <si>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</si>
  <si>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</si>
  <si>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</si>
  <si>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</si>
  <si>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</si>
  <si>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</si>
  <si>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</si>
  <si>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</si>
  <si>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</si>
  <si>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</si>
  <si>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</si>
  <si>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</si>
  <si>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</si>
  <si>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</si>
  <si>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</si>
  <si>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</si>
  <si>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</si>
  <si>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</si>
  <si>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</si>
  <si>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</si>
  <si>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</si>
  <si>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</si>
  <si>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</si>
  <si>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</si>
  <si>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</si>
  <si>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</si>
  <si>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</si>
  <si>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</si>
  <si>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</si>
  <si>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</si>
  <si>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</si>
  <si>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</si>
  <si>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</si>
  <si>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</si>
  <si>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</si>
  <si>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</si>
  <si>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</si>
  <si>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</si>
  <si>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</si>
  <si>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</si>
  <si>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</si>
  <si>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</si>
  <si>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</si>
  <si>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</si>
  <si>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</si>
  <si>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</si>
  <si>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</si>
  <si>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</si>
  <si>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</si>
  <si>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</si>
  <si>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</si>
  <si>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</si>
  <si>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</si>
  <si>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</si>
  <si>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</si>
  <si>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</si>
  <si>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</si>
  <si>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</si>
  <si>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</si>
  <si>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</si>
  <si>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</si>
  <si>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</si>
  <si>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</si>
  <si>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</si>
  <si>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</si>
  <si>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</si>
  <si>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</si>
  <si>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</si>
  <si>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</si>
  <si>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</si>
  <si>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</si>
  <si>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</si>
  <si>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</si>
  <si>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</si>
  <si>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</si>
  <si>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</si>
  <si>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</si>
  <si>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</si>
  <si>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</si>
  <si>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</si>
  <si>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</si>
  <si>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</si>
  <si>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</si>
  <si>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</si>
  <si>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</si>
  <si>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</si>
  <si>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</si>
  <si>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</si>
  <si>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</si>
  <si>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</si>
  <si>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</si>
  <si>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</si>
  <si>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</si>
  <si>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</si>
  <si>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</si>
  <si>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</si>
  <si>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</si>
  <si>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</si>
  <si>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</si>
  <si>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</si>
  <si>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</si>
  <si>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</si>
  <si>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</si>
  <si>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</si>
  <si>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</si>
  <si>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</si>
  <si>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</si>
  <si>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</si>
  <si>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</si>
  <si>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</si>
  <si>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</si>
  <si>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</si>
  <si>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</si>
  <si>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</si>
  <si>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</si>
  <si>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</si>
  <si>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</si>
  <si>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</si>
  <si>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</si>
  <si>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</si>
  <si>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</si>
  <si>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</si>
  <si>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</si>
  <si>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</si>
  <si>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</si>
  <si>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</si>
  <si>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</si>
  <si>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</si>
  <si>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</si>
  <si>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</si>
  <si>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</si>
  <si>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</si>
  <si>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</si>
  <si>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</si>
  <si>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</si>
  <si>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</si>
  <si>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</si>
  <si>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</si>
  <si>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</si>
  <si>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</si>
  <si>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</si>
  <si>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</si>
  <si>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</si>
  <si>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</si>
  <si>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</si>
  <si>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</si>
  <si>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</si>
  <si>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</si>
  <si>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</si>
  <si>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</si>
  <si>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</si>
  <si>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</si>
  <si>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</si>
  <si>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</si>
  <si>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</si>
  <si>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</si>
  <si>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</si>
  <si>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</si>
  <si>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</si>
  <si>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</si>
  <si>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</si>
  <si>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</si>
  <si>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</si>
  <si>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</si>
  <si>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</si>
  <si>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</si>
  <si>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</si>
  <si>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</si>
  <si>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</si>
  <si>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</si>
  <si>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</si>
  <si>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</si>
  <si>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</si>
  <si>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</si>
  <si>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</si>
  <si>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</si>
  <si>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</si>
  <si>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</si>
  <si>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</si>
  <si>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</si>
  <si>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</si>
  <si>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</si>
  <si>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</si>
  <si>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</si>
  <si>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</si>
  <si>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</si>
  <si>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</si>
  <si>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</si>
  <si>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</si>
  <si>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</si>
  <si>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</si>
  <si>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</si>
  <si>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</si>
  <si>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</si>
  <si>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</si>
  <si>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</si>
  <si>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</si>
  <si>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</si>
  <si>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</si>
  <si>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</si>
  <si>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</si>
  <si>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</si>
  <si>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</si>
  <si>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</si>
  <si>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</si>
  <si>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</si>
  <si>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</si>
  <si>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</si>
  <si>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</si>
  <si>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</si>
  <si>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</si>
  <si>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</si>
  <si>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</si>
  <si>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</si>
  <si>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</si>
  <si>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</si>
  <si>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</si>
  <si>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</si>
  <si>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</si>
  <si>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</si>
  <si>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</si>
  <si>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</si>
  <si>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</si>
  <si>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</si>
  <si>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</si>
  <si>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</si>
  <si>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</si>
  <si>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</si>
  <si>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</si>
  <si>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</si>
  <si>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</si>
  <si>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</si>
  <si>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</si>
  <si>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</si>
  <si>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</si>
  <si>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</si>
  <si>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</si>
  <si>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</si>
  <si>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</si>
  <si>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</si>
  <si>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</si>
  <si>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</si>
  <si>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</si>
  <si>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</si>
  <si>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</si>
  <si>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</si>
  <si>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</si>
  <si>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</si>
  <si>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</si>
  <si>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</si>
  <si>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</si>
  <si>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</si>
  <si>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</si>
  <si>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</si>
  <si>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</si>
  <si>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</si>
  <si>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</si>
  <si>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</si>
  <si>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</si>
  <si>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</si>
  <si>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</si>
  <si>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</si>
  <si>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</si>
  <si>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</si>
  <si>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</si>
  <si>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</si>
  <si>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</si>
  <si>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</si>
  <si>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</si>
  <si>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</si>
  <si>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</si>
  <si>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</si>
  <si>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</si>
  <si>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</si>
  <si>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</si>
  <si>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</si>
  <si>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</si>
  <si>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</si>
  <si>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</si>
  <si>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</si>
  <si>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</si>
  <si>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</si>
  <si>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</si>
  <si>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</si>
  <si>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</si>
  <si>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</si>
  <si>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</si>
  <si>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</si>
  <si>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</si>
  <si>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</si>
  <si>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</si>
  <si>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</si>
  <si>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</si>
  <si>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</si>
  <si>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</si>
  <si>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</si>
  <si>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</si>
  <si>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</si>
  <si>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</si>
  <si>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</si>
  <si>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</si>
  <si>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</si>
  <si>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</si>
  <si>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</si>
  <si>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</si>
  <si>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</si>
  <si>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</si>
  <si>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</si>
  <si>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</si>
  <si>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</si>
  <si>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</si>
  <si>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</si>
  <si>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</si>
  <si>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</si>
  <si>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</si>
  <si>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</si>
  <si>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</si>
  <si>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</si>
  <si>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</si>
  <si>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</si>
  <si>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</si>
  <si>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</si>
  <si>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</si>
  <si>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</si>
  <si>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</si>
  <si>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</si>
  <si>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</si>
  <si>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</si>
  <si>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</si>
  <si>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</si>
  <si>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</si>
  <si>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</si>
  <si>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</si>
  <si>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</si>
  <si>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</si>
  <si>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</si>
  <si>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</si>
  <si>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</si>
  <si>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</si>
  <si>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</si>
  <si>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</si>
  <si>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</si>
  <si>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</si>
  <si>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</si>
  <si>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</si>
  <si>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</si>
  <si>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</si>
  <si>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</si>
  <si>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</si>
  <si>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</si>
  <si>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</si>
  <si>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</si>
  <si>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</si>
  <si>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</si>
  <si>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</si>
  <si>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</si>
  <si>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</si>
  <si>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</si>
  <si>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</si>
  <si>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</si>
  <si>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</si>
  <si>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</si>
  <si>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</si>
  <si>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</si>
  <si>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</si>
  <si>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</si>
  <si>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</si>
  <si>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</si>
  <si>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</si>
  <si>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</si>
  <si>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</si>
  <si>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</si>
  <si>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</si>
  <si>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</si>
  <si>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</si>
  <si>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</si>
  <si>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</si>
  <si>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</si>
  <si>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</si>
  <si>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</si>
  <si>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</si>
  <si>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</si>
  <si>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</si>
  <si>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</si>
  <si>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</si>
  <si>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</si>
  <si>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</si>
  <si>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</si>
  <si>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</si>
  <si>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</si>
  <si>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</si>
  <si>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</si>
  <si>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</si>
  <si>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</si>
  <si>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</si>
  <si>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</si>
  <si>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</si>
  <si>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</si>
  <si>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</si>
  <si>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</si>
  <si>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</si>
  <si>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</si>
  <si>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</si>
  <si>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</si>
  <si>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</si>
  <si>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</si>
  <si>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</si>
  <si>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</si>
  <si>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</si>
  <si>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</si>
  <si>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</si>
  <si>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</si>
  <si>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</si>
  <si>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</si>
  <si>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</si>
  <si>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</si>
  <si>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</si>
  <si>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</si>
  <si>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</si>
  <si>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</si>
  <si>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</si>
  <si>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</si>
  <si>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</si>
  <si>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</si>
  <si>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</si>
  <si>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</si>
  <si>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</si>
  <si>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</si>
  <si>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</si>
  <si>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</si>
  <si>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</si>
  <si>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</si>
  <si>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</si>
  <si>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</si>
  <si>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</si>
  <si>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</si>
  <si>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</si>
  <si>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</si>
  <si>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</si>
  <si>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</si>
  <si>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</si>
  <si>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</si>
  <si>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</si>
  <si>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</si>
  <si>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</si>
  <si>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</si>
  <si>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</si>
  <si>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</si>
  <si>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</si>
  <si>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</si>
  <si>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</si>
  <si>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</si>
  <si>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</si>
  <si>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</si>
  <si>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</si>
  <si>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</si>
  <si>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</si>
  <si>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</si>
  <si>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</si>
  <si>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</si>
  <si>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</si>
  <si>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</si>
  <si>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</si>
  <si>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</si>
  <si>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</si>
  <si>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</si>
  <si>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</si>
  <si>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</si>
  <si>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</si>
  <si>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</si>
  <si>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</si>
  <si>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</si>
  <si>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</si>
  <si>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</si>
  <si>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</si>
  <si>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</si>
  <si>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</si>
  <si>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</si>
  <si>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</si>
  <si>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</si>
  <si>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</si>
  <si>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</si>
  <si>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</si>
  <si>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</si>
  <si>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</si>
  <si>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</si>
  <si>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</si>
  <si>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</si>
  <si>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</si>
  <si>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</si>
  <si>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</si>
  <si>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</si>
  <si>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</si>
  <si>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</si>
  <si>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</si>
  <si>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</si>
  <si>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</si>
  <si>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</si>
  <si>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</si>
  <si>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</si>
  <si>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</si>
  <si>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</si>
  <si>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</si>
  <si>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</si>
  <si>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</si>
  <si>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</si>
  <si>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</si>
  <si>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</si>
  <si>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</si>
  <si>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</si>
  <si>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</si>
  <si>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</si>
  <si>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</si>
  <si>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</si>
  <si>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</si>
  <si>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</si>
  <si>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</si>
  <si>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</si>
  <si>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</si>
  <si>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</si>
  <si>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</si>
  <si>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</si>
  <si>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</si>
  <si>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</si>
  <si>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</si>
  <si>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</si>
  <si>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</si>
  <si>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</si>
  <si>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</si>
  <si>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</si>
  <si>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</si>
  <si>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</si>
  <si>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</si>
  <si>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</si>
  <si>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</si>
  <si>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</si>
  <si>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</si>
  <si>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</si>
  <si>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</si>
  <si>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</si>
  <si>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</si>
  <si>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</si>
  <si>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</si>
  <si>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</si>
  <si>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</si>
  <si>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</si>
  <si>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</si>
  <si>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</si>
  <si>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</si>
  <si>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</si>
  <si>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</si>
  <si>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</si>
  <si>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</si>
  <si>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</si>
  <si>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</si>
  <si>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</si>
  <si>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</si>
  <si>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</si>
  <si>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</si>
  <si>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</si>
  <si>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</si>
  <si>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</si>
  <si>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</si>
  <si>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</si>
  <si>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</si>
  <si>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</si>
  <si>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</si>
  <si>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</si>
  <si>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</si>
  <si>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</si>
  <si>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</si>
  <si>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</si>
  <si>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</si>
  <si>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</si>
  <si>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</si>
  <si>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</si>
  <si>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</si>
  <si>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</si>
  <si>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</si>
  <si>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</si>
  <si>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</si>
  <si>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</si>
  <si>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</si>
  <si>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</si>
  <si>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</si>
  <si>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</si>
  <si>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</si>
  <si>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</si>
  <si>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</si>
  <si>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</si>
  <si>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</si>
  <si>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</si>
  <si>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</si>
  <si>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</si>
  <si>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</si>
  <si>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</si>
  <si>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</si>
  <si>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</si>
  <si>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</si>
  <si>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</si>
  <si>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</si>
  <si>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</si>
  <si>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</si>
  <si>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</si>
  <si>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</si>
  <si>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</si>
  <si>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</si>
  <si>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</si>
  <si>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</si>
  <si>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</si>
  <si>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</si>
  <si>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</si>
  <si>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</si>
  <si>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</si>
  <si>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</si>
  <si>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</si>
  <si>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</si>
  <si>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</si>
  <si>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</si>
  <si>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</si>
  <si>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</si>
  <si>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</si>
  <si>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</si>
  <si>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</si>
  <si>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</si>
  <si>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</si>
  <si>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</si>
  <si>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</si>
  <si>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</si>
  <si>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</si>
  <si>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</si>
  <si>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</si>
  <si>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</si>
  <si>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</si>
  <si>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</si>
  <si>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</si>
  <si>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</si>
  <si>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</si>
  <si>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</si>
  <si>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</si>
  <si>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</si>
  <si>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</si>
  <si>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</si>
  <si>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</si>
  <si>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</si>
  <si>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</si>
  <si>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</si>
  <si>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</si>
  <si>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</si>
  <si>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</si>
  <si>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</si>
  <si>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</si>
  <si>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</si>
  <si>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</si>
  <si>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</si>
  <si>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</si>
  <si>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</si>
  <si>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</si>
  <si>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</si>
  <si>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</si>
  <si>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</si>
  <si>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</si>
  <si>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</si>
  <si>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</si>
  <si>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</si>
  <si>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</si>
  <si>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</si>
  <si>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</si>
  <si>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</si>
  <si>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</si>
  <si>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</si>
  <si>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</si>
  <si>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</si>
  <si>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</si>
  <si>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</si>
  <si>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</si>
  <si>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</si>
  <si>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</si>
  <si>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</si>
  <si>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</si>
  <si>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</si>
  <si>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</si>
  <si>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</si>
  <si>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</si>
  <si>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</si>
  <si>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</si>
  <si>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</si>
  <si>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</si>
  <si>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</si>
  <si>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</si>
  <si>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</si>
  <si>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</si>
  <si>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</si>
  <si>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</si>
  <si>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</si>
  <si>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</si>
  <si>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</si>
  <si>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</si>
  <si>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</si>
  <si>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</si>
  <si>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</si>
  <si>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</si>
  <si>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</si>
  <si>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</si>
  <si>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</si>
  <si>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</si>
  <si>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</si>
  <si>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</si>
  <si>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</si>
  <si>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</si>
  <si>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</si>
  <si>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</si>
  <si>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</si>
  <si>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</si>
  <si>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</si>
  <si>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</si>
  <si>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</si>
  <si>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</si>
  <si>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</si>
  <si>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</si>
  <si>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</si>
  <si>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</si>
  <si>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</si>
  <si>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</si>
  <si>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</si>
  <si>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</si>
  <si>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</si>
  <si>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</si>
  <si>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</si>
  <si>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</si>
  <si>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</si>
  <si>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</si>
  <si>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</si>
  <si>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</si>
  <si>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</si>
  <si>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</si>
  <si>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</si>
  <si>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</si>
  <si>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</si>
  <si>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</si>
  <si>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</si>
  <si>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</si>
  <si>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</si>
  <si>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</si>
  <si>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</si>
  <si>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</si>
  <si>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</si>
  <si>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</si>
  <si>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</si>
  <si>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</si>
  <si>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</si>
  <si>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</si>
  <si>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</si>
  <si>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</si>
  <si>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</si>
  <si>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</si>
  <si>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</si>
  <si>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</si>
  <si>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</si>
  <si>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</si>
  <si>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</si>
  <si>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</si>
  <si>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</si>
  <si>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</si>
  <si>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</si>
  <si>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</si>
  <si>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</si>
  <si>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</si>
  <si>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</si>
  <si>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</si>
  <si>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</si>
  <si>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</si>
  <si>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</si>
  <si>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</si>
  <si>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</si>
  <si>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</si>
  <si>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</si>
  <si>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</si>
  <si>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</si>
  <si>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</si>
  <si>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</si>
  <si>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</si>
  <si>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</si>
  <si>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</si>
  <si>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</si>
  <si>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</si>
  <si>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</si>
  <si>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</si>
  <si>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</si>
  <si>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</si>
  <si>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</si>
  <si>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</si>
  <si>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</si>
  <si>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</si>
  <si>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</si>
  <si>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</si>
  <si>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</si>
  <si>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</si>
  <si>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</si>
  <si>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</si>
  <si>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</si>
  <si>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</si>
  <si>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</si>
  <si>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</si>
  <si>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</si>
  <si>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</si>
  <si>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</si>
  <si>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</si>
  <si>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</si>
  <si>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</si>
  <si>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</si>
  <si>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</si>
  <si>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</si>
  <si>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</si>
  <si>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</si>
  <si>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</si>
  <si>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</si>
  <si>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</si>
  <si>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</si>
  <si>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</si>
  <si>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</si>
  <si>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</si>
  <si>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</si>
  <si>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</si>
  <si>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</si>
  <si>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</si>
  <si>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</si>
  <si>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</si>
  <si>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</si>
  <si>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</si>
  <si>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</si>
  <si>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</si>
  <si>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</si>
  <si>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</si>
  <si>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</si>
  <si>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</si>
  <si>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</si>
  <si>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</si>
  <si>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</si>
  <si>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</si>
  <si>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</si>
  <si>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</si>
  <si>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</si>
  <si>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</si>
  <si>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</si>
  <si>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</si>
  <si>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</si>
  <si>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</si>
  <si>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</si>
  <si>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</si>
  <si>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</si>
  <si>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</si>
  <si>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</si>
  <si>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</si>
  <si>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</si>
  <si>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</si>
  <si>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</si>
  <si>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</si>
  <si>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</si>
  <si>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</si>
  <si>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</si>
  <si>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</si>
  <si>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</si>
  <si>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</si>
  <si>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</si>
  <si>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</si>
  <si>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</si>
  <si>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</si>
  <si>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</si>
  <si>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</si>
  <si>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</si>
  <si>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</si>
  <si>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</si>
  <si>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</si>
  <si>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</si>
  <si>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</si>
  <si>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</si>
  <si>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</si>
  <si>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</si>
  <si>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</si>
  <si>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</si>
  <si>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</si>
  <si>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</si>
  <si>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</si>
  <si>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</si>
  <si>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</si>
  <si>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</si>
  <si>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</si>
  <si>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</si>
  <si>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</si>
  <si>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</si>
  <si>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</si>
  <si>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</si>
  <si>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</si>
  <si>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</si>
  <si>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</si>
  <si>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</si>
  <si>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</si>
  <si>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</si>
  <si>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</si>
  <si>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</si>
  <si>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</si>
  <si>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</si>
  <si>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</si>
  <si>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</si>
  <si>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</si>
  <si>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</si>
  <si>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</si>
  <si>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</si>
  <si>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</si>
  <si>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</si>
  <si>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</si>
  <si>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</si>
  <si>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</si>
  <si>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</si>
  <si>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</si>
  <si>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</si>
  <si>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</si>
  <si>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</si>
  <si>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</si>
  <si>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</si>
  <si>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</si>
  <si>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</si>
  <si>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</si>
  <si>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</si>
  <si>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</si>
  <si>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</si>
  <si>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</si>
  <si>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</si>
  <si>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</si>
  <si>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</si>
  <si>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</si>
  <si>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</si>
  <si>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</si>
  <si>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</si>
  <si>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</si>
  <si>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</si>
  <si>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</si>
  <si>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</si>
  <si>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</si>
  <si>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</si>
  <si>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</si>
  <si>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</si>
  <si>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</si>
  <si>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</si>
  <si>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</si>
  <si>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</si>
  <si>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</si>
  <si>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</si>
  <si>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</si>
  <si>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</si>
  <si>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</si>
  <si>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</si>
  <si>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</si>
  <si>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</si>
  <si>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</si>
  <si>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</si>
  <si>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</si>
  <si>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</si>
  <si>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</si>
  <si>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</si>
  <si>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</si>
  <si>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</si>
  <si>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</si>
  <si>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</si>
  <si>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</si>
  <si>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</si>
  <si>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</si>
  <si>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</si>
  <si>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</si>
  <si>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</si>
  <si>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</si>
  <si>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</si>
  <si>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</si>
  <si>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</si>
  <si>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</si>
  <si>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</si>
  <si>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</si>
  <si>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</si>
  <si>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</si>
  <si>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</si>
  <si>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</si>
  <si>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</si>
  <si>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</si>
  <si>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</si>
  <si>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</si>
  <si>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</si>
  <si>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</si>
  <si>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</si>
  <si>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</si>
  <si>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</si>
  <si>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</si>
  <si>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</si>
  <si>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</si>
  <si>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</si>
  <si>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</si>
  <si>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</si>
  <si>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</si>
  <si>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</si>
  <si>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</si>
  <si>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</si>
  <si>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</si>
  <si>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</si>
  <si>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</si>
  <si>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</si>
  <si>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</si>
  <si>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</si>
  <si>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</si>
  <si>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</si>
  <si>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</si>
  <si>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</si>
  <si>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</si>
  <si>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</si>
  <si>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</si>
  <si>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</si>
  <si>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</si>
  <si>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</si>
  <si>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</si>
  <si>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</si>
  <si>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</si>
  <si>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</si>
  <si>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</si>
  <si>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</si>
  <si>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</si>
  <si>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</si>
  <si>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</si>
  <si>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</si>
  <si>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</si>
  <si>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</si>
  <si>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</si>
  <si>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</si>
  <si>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</si>
  <si>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</si>
  <si>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</si>
  <si>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</si>
  <si>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</si>
  <si>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</si>
  <si>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</si>
  <si>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</si>
  <si>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</si>
  <si>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</si>
  <si>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</si>
  <si>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</si>
  <si>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</si>
  <si>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</si>
  <si>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</si>
  <si>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</si>
  <si>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</si>
  <si>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</si>
  <si>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</si>
  <si>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</si>
  <si>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</si>
  <si>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</si>
  <si>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</si>
  <si>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</si>
  <si>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</si>
  <si>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</si>
  <si>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</si>
  <si>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</si>
  <si>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</si>
  <si>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</si>
  <si>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</si>
  <si>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</si>
  <si>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</si>
  <si>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</si>
  <si>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</si>
  <si>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</si>
  <si>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</si>
  <si>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</si>
  <si>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</si>
  <si>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</si>
  <si>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</si>
  <si>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</si>
  <si>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</si>
  <si>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</si>
  <si>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</si>
  <si>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</si>
  <si>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</si>
  <si>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</si>
  <si>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</si>
  <si>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</si>
  <si>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</si>
  <si>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</si>
  <si>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</si>
  <si>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</si>
  <si>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</si>
  <si>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</si>
  <si>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</si>
  <si>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</si>
  <si>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</si>
  <si>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</si>
  <si>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</si>
  <si>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</si>
  <si>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</si>
  <si>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</si>
  <si>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</si>
  <si>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</si>
  <si>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</si>
  <si>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</si>
  <si>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</si>
  <si>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</si>
  <si>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</si>
  <si>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</si>
  <si>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</si>
  <si>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</si>
  <si>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</si>
  <si>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</si>
  <si>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</si>
  <si>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</si>
  <si>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</si>
  <si>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</si>
  <si>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</si>
  <si>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</si>
  <si>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</si>
  <si>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</si>
  <si>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</si>
  <si>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</si>
  <si>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</si>
  <si>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</si>
  <si>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</si>
  <si>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</si>
  <si>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</si>
  <si>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</si>
  <si>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</si>
  <si>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</si>
  <si>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</si>
  <si>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</si>
  <si>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</si>
  <si>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</si>
  <si>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</si>
  <si>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</si>
  <si>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</si>
  <si>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</si>
  <si>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</si>
  <si>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</si>
  <si>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</si>
  <si>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</si>
  <si>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</si>
  <si>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</si>
  <si>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</si>
  <si>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</si>
  <si>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</si>
  <si>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</si>
  <si>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</si>
  <si>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</si>
  <si>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</si>
  <si>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</si>
  <si>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</si>
  <si>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</si>
  <si>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</si>
  <si>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</si>
  <si>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</si>
  <si>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</si>
  <si>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</si>
  <si>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</si>
  <si>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</si>
  <si>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</si>
  <si>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</si>
  <si>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</si>
  <si>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</si>
  <si>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</si>
  <si>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</si>
  <si>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</si>
  <si>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</si>
  <si>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</si>
  <si>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</si>
  <si>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</si>
  <si>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</si>
  <si>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</si>
  <si>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</si>
  <si>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</si>
  <si>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</si>
  <si>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</si>
  <si>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</si>
  <si>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</si>
  <si>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</si>
  <si>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</si>
  <si>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</si>
  <si>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</si>
  <si>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</si>
  <si>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</si>
  <si>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</si>
  <si>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</si>
  <si>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</si>
  <si>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</si>
  <si>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</si>
  <si>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</si>
  <si>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</si>
  <si>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</si>
  <si>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</si>
  <si>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</si>
  <si>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</si>
  <si>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</si>
  <si>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</si>
  <si>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</si>
  <si>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</si>
  <si>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</si>
  <si>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</si>
  <si>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</si>
  <si>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</si>
  <si>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</si>
  <si>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</si>
  <si>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</si>
  <si>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</si>
  <si>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</si>
  <si>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</si>
  <si>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</si>
  <si>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</si>
  <si>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</si>
  <si>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</si>
  <si>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</si>
  <si>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</si>
  <si>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</si>
  <si>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</si>
  <si>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</si>
  <si>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</si>
  <si>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</si>
  <si>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</si>
  <si>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</si>
  <si>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</si>
  <si>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</si>
  <si>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</si>
  <si>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</si>
  <si>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</si>
  <si>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</si>
  <si>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</si>
  <si>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</si>
  <si>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</si>
  <si>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</si>
  <si>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</si>
  <si>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</si>
  <si>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</si>
  <si>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</si>
  <si>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</si>
  <si>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</si>
  <si>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</si>
  <si>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</si>
  <si>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</si>
  <si>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</si>
  <si>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</si>
  <si>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</si>
  <si>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</si>
  <si>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</si>
  <si>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</si>
  <si>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</si>
  <si>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</si>
  <si>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</si>
  <si>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</si>
  <si>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</si>
  <si>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</si>
  <si>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</si>
  <si>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</si>
  <si>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</si>
  <si>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</si>
  <si>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</si>
  <si>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</si>
  <si>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</si>
  <si>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</si>
  <si>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</si>
  <si>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</si>
  <si>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</si>
  <si>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</si>
  <si>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</si>
  <si>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</si>
  <si>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</si>
  <si>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</si>
  <si>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</si>
  <si>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</si>
  <si>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</si>
  <si>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</si>
  <si>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</si>
  <si>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</si>
  <si>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</si>
  <si>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</si>
  <si>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</si>
  <si>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</si>
  <si>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</si>
  <si>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</si>
  <si>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</si>
  <si>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</si>
  <si>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</si>
  <si>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</si>
  <si>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</si>
  <si>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</si>
  <si>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</si>
  <si>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</si>
  <si>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</si>
  <si>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</si>
  <si>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</si>
  <si>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</si>
  <si>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</si>
  <si>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</si>
  <si>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</si>
  <si>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</si>
  <si>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</si>
  <si>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</si>
  <si>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</si>
  <si>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</si>
  <si>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</si>
  <si>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</si>
  <si>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</si>
  <si>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</si>
  <si>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</si>
  <si>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</si>
  <si>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</si>
  <si>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</si>
  <si>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</si>
  <si>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</si>
  <si>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</si>
  <si>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</si>
  <si>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</si>
  <si>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</si>
  <si>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</si>
  <si>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</si>
  <si>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</si>
  <si>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</si>
  <si>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</si>
  <si>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</si>
  <si>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</si>
  <si>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</si>
  <si>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</si>
  <si>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</si>
  <si>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</si>
  <si>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</si>
  <si>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</si>
  <si>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</si>
  <si>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</si>
  <si>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</si>
  <si>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</si>
  <si>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</si>
  <si>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</si>
  <si>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</si>
  <si>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</si>
  <si>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</si>
  <si>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</si>
  <si>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</si>
  <si>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</si>
  <si>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</si>
  <si>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</si>
  <si>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</si>
  <si>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</si>
  <si>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</si>
  <si>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</si>
  <si>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</si>
  <si>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</si>
  <si>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</si>
  <si>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</si>
  <si>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</si>
  <si>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</si>
  <si>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</si>
  <si>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</si>
  <si>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</si>
  <si>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</si>
  <si>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</si>
  <si>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</si>
  <si>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</si>
  <si>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</si>
  <si>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</si>
  <si>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</si>
  <si>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</si>
  <si>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</si>
  <si>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</si>
  <si>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</si>
  <si>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</si>
  <si>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</si>
  <si>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</si>
  <si>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</si>
  <si>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</si>
  <si>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</si>
  <si>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</si>
  <si>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</si>
  <si>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</si>
  <si>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</si>
  <si>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</si>
  <si>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</si>
  <si>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</si>
  <si>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</si>
  <si>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</si>
  <si>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</si>
  <si>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</si>
  <si>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</si>
  <si>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</si>
  <si>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</si>
  <si>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</si>
  <si>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</si>
  <si>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</si>
  <si>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</si>
  <si>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</si>
  <si>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</si>
  <si>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</si>
  <si>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</si>
  <si>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</si>
  <si>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</si>
  <si>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</si>
  <si>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</si>
  <si>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</si>
  <si>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</si>
  <si>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</si>
  <si>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</si>
  <si>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</si>
  <si>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</si>
  <si>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</si>
  <si>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</si>
  <si>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</si>
  <si>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</si>
  <si>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</si>
  <si>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</si>
  <si>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</si>
  <si>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</si>
  <si>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</si>
  <si>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</si>
  <si>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</si>
  <si>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</si>
  <si>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</si>
  <si>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</si>
  <si>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</si>
  <si>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</si>
  <si>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</si>
  <si>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</si>
  <si>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</si>
  <si>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</si>
  <si>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</si>
  <si>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</si>
  <si>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</si>
  <si>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</si>
  <si>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</si>
  <si>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</si>
  <si>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</si>
  <si>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</si>
  <si>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</si>
  <si>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</si>
  <si>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</si>
  <si>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</si>
  <si>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</si>
  <si>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</si>
  <si>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</si>
  <si>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</si>
  <si>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</si>
  <si>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</si>
  <si>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</si>
  <si>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</si>
  <si>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</si>
  <si>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</si>
  <si>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</si>
  <si>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</si>
  <si>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</si>
  <si>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</si>
  <si>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</si>
  <si>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</si>
  <si>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</si>
  <si>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</si>
  <si>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</si>
  <si>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</si>
  <si>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</si>
  <si>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</si>
  <si>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</si>
  <si>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</si>
  <si>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</si>
  <si>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</si>
  <si>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</si>
  <si>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</si>
  <si>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</si>
  <si>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</si>
  <si>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</si>
  <si>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</si>
  <si>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</si>
  <si>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</si>
  <si>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</si>
  <si>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</si>
  <si>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</si>
  <si>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</si>
  <si>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</si>
  <si>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</si>
  <si>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</si>
  <si>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</si>
  <si>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</si>
  <si>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</si>
  <si>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</si>
  <si>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</si>
  <si>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</si>
  <si>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</si>
  <si>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</si>
  <si>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</si>
  <si>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</si>
  <si>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</si>
  <si>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</si>
  <si>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</si>
  <si>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</si>
  <si>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</si>
  <si>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</si>
  <si>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</si>
  <si>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</si>
  <si>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</si>
  <si>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</si>
  <si>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</si>
  <si>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</si>
  <si>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</si>
  <si>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</si>
  <si>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</si>
  <si>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</si>
  <si>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</si>
  <si>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</si>
  <si>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</si>
  <si>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</si>
  <si>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</si>
  <si>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</si>
  <si>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</si>
  <si>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</si>
  <si>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</si>
  <si>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</si>
  <si>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</si>
  <si>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</si>
  <si>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</si>
  <si>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</si>
  <si>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</si>
  <si>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</si>
  <si>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</si>
  <si>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</si>
  <si>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</si>
  <si>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</si>
  <si>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</si>
  <si>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</si>
  <si>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</si>
  <si>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</si>
  <si>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</si>
  <si>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</si>
  <si>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</si>
  <si>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</si>
  <si>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</si>
  <si>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</si>
  <si>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</si>
  <si>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</si>
  <si>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</si>
  <si>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</si>
  <si>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</si>
  <si>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</si>
  <si>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</si>
  <si>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</si>
  <si>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</si>
  <si>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</si>
  <si>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</si>
  <si>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</si>
  <si>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</si>
  <si>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</si>
  <si>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</si>
  <si>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</si>
  <si>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</si>
  <si>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</si>
  <si>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</si>
  <si>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</si>
  <si>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</si>
  <si>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</si>
  <si>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</si>
  <si>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</si>
  <si>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</si>
  <si>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</si>
  <si>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</si>
  <si>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</si>
  <si>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</si>
  <si>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</si>
  <si>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</si>
  <si>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</si>
  <si>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</si>
  <si>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</si>
  <si>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</si>
  <si>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</si>
  <si>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</si>
  <si>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</si>
  <si>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</si>
  <si>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</si>
  <si>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</si>
  <si>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</si>
  <si>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</si>
  <si>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</si>
  <si>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</si>
  <si>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</si>
  <si>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</si>
  <si>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</si>
  <si>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</si>
  <si>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</si>
  <si>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</si>
  <si>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</si>
  <si>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</si>
  <si>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</si>
  <si>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</si>
  <si>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</si>
  <si>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</si>
  <si>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</si>
  <si>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</si>
  <si>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</si>
  <si>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</si>
  <si>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</si>
  <si>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</si>
  <si>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</si>
  <si>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</si>
  <si>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</si>
  <si>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</si>
  <si>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</si>
  <si>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</si>
  <si>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</si>
  <si>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</si>
  <si>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</si>
  <si>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</si>
  <si>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</si>
  <si>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</si>
  <si>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</si>
  <si>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</si>
  <si>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</si>
  <si>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</si>
  <si>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</si>
  <si>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</si>
  <si>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</si>
  <si>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</si>
  <si>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</si>
  <si>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</si>
  <si>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</si>
  <si>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</si>
  <si>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</si>
  <si>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</si>
  <si>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</si>
  <si>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</si>
  <si>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</si>
  <si>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</si>
  <si>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</si>
  <si>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</si>
  <si>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</si>
  <si>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</si>
  <si>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</si>
  <si>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</si>
  <si>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</si>
  <si>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</si>
  <si>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</si>
  <si>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</si>
  <si>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</si>
  <si>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</si>
  <si>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</si>
  <si>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</si>
  <si>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</si>
  <si>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</si>
  <si>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</si>
  <si>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</si>
  <si>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</si>
  <si>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</si>
  <si>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</si>
  <si>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</si>
  <si>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</si>
  <si>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</si>
  <si>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</si>
  <si>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</si>
  <si>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</si>
  <si>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</si>
  <si>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</si>
  <si>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</si>
  <si>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</si>
  <si>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</si>
  <si>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</si>
  <si>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</si>
  <si>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</si>
  <si>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</si>
  <si>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</si>
  <si>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</si>
  <si>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</si>
  <si>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</si>
  <si>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</si>
  <si>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</si>
  <si>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</si>
  <si>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</si>
  <si>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</si>
  <si>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</si>
  <si>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</si>
  <si>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</si>
  <si>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</si>
  <si>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</si>
  <si>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</si>
  <si>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</si>
  <si>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</si>
  <si>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</si>
  <si>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</si>
  <si>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</si>
  <si>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</si>
  <si>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</si>
  <si>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</si>
  <si>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</si>
  <si>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</si>
  <si>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</si>
  <si>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</si>
  <si>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</si>
  <si>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</si>
  <si>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</si>
  <si>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</si>
  <si>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</si>
  <si>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</si>
  <si>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</si>
  <si>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</si>
  <si>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</si>
  <si>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</si>
  <si>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</si>
  <si>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</si>
  <si>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</si>
  <si>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</si>
  <si>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</si>
  <si>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</si>
  <si>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</si>
  <si>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</si>
  <si>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</si>
  <si>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</si>
  <si>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</si>
  <si>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</si>
  <si>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</si>
  <si>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</si>
  <si>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</si>
  <si>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</si>
  <si>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</si>
  <si>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</si>
  <si>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</si>
  <si>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</si>
  <si>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</si>
  <si>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</si>
  <si>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</si>
  <si>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</si>
  <si>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</si>
  <si>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</si>
  <si>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</si>
  <si>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</si>
  <si>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</si>
  <si>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</si>
  <si>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</si>
  <si>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</si>
  <si>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</si>
  <si>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</si>
  <si>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</si>
  <si>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</si>
  <si>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</si>
  <si>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</si>
  <si>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</si>
  <si>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</si>
  <si>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</si>
  <si>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</si>
  <si>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</si>
  <si>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</si>
  <si>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</si>
  <si>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</si>
  <si>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</si>
  <si>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</si>
  <si>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</si>
  <si>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</si>
  <si>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</si>
  <si>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</si>
  <si>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</si>
  <si>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</si>
  <si>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</si>
  <si>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</si>
  <si>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</si>
  <si>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</si>
  <si>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</si>
  <si>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</si>
  <si>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</si>
  <si>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</si>
  <si>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</si>
  <si>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</si>
  <si>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</si>
  <si>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</si>
  <si>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</si>
  <si>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</si>
  <si>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</si>
  <si>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</si>
  <si>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</si>
  <si>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</si>
  <si>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</si>
  <si>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</si>
  <si>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</si>
  <si>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</si>
  <si>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</si>
  <si>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</si>
  <si>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</si>
  <si>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</si>
  <si>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</si>
  <si>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</si>
  <si>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</si>
  <si>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</si>
  <si>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</si>
  <si>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</si>
  <si>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</si>
  <si>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</si>
  <si>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</si>
  <si>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</si>
  <si>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</si>
  <si>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</si>
  <si>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</si>
  <si>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</si>
  <si>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</si>
  <si>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</si>
  <si>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</si>
  <si>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</si>
  <si>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</si>
  <si>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</si>
  <si>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</si>
  <si>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</si>
  <si>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</si>
  <si>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</si>
  <si>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</si>
  <si>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</si>
  <si>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</si>
  <si>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</si>
  <si>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</si>
  <si>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</si>
  <si>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</si>
  <si>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</si>
  <si>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</si>
  <si>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</si>
  <si>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</si>
  <si>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</si>
  <si>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</si>
  <si>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</si>
  <si>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</si>
  <si>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</si>
  <si>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</si>
  <si>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</si>
  <si>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</si>
  <si>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</si>
  <si>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</si>
  <si>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</si>
  <si>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</si>
  <si>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</si>
  <si>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</si>
  <si>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</si>
  <si>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</si>
  <si>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</si>
  <si>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</si>
  <si>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</si>
  <si>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</si>
  <si>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</si>
  <si>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</si>
  <si>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</si>
  <si>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</si>
  <si>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</si>
  <si>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</si>
  <si>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</si>
  <si>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</si>
  <si>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</si>
  <si>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</si>
  <si>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</si>
  <si>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</si>
  <si>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</si>
  <si>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</si>
  <si>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</si>
  <si>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</si>
  <si>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</si>
  <si>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</si>
  <si>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</si>
  <si>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</si>
  <si>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</si>
  <si>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</si>
  <si>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</si>
  <si>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</si>
  <si>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</si>
  <si>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</si>
  <si>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</si>
  <si>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</si>
  <si>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</si>
  <si>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</si>
  <si>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</si>
  <si>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</si>
  <si>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</si>
  <si>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</si>
  <si>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</si>
  <si>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</si>
  <si>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</si>
  <si>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</si>
  <si>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</si>
  <si>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</si>
  <si>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</si>
  <si>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</si>
  <si>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</si>
  <si>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</si>
  <si>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</si>
  <si>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</si>
  <si>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</si>
  <si>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</si>
  <si>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</si>
  <si>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</si>
  <si>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</si>
  <si>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</si>
  <si>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</si>
  <si>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</si>
  <si>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</si>
  <si>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</si>
  <si>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</si>
  <si>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</si>
  <si>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</si>
  <si>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</si>
  <si>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</si>
  <si>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</si>
  <si>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</si>
  <si>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</si>
  <si>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</si>
  <si>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</si>
  <si>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</si>
  <si>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</si>
  <si>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</si>
  <si>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</si>
  <si>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</si>
  <si>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</si>
  <si>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</si>
  <si>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</si>
  <si>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</si>
  <si>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</si>
  <si>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</si>
  <si>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</si>
  <si>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</si>
  <si>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</si>
  <si>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</si>
  <si>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</si>
  <si>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</si>
  <si>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</si>
  <si>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</si>
  <si>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</si>
  <si>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</si>
  <si>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</si>
  <si>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</si>
  <si>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</si>
  <si>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</si>
  <si>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</si>
  <si>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</si>
  <si>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</si>
  <si>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</si>
  <si>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</si>
  <si>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</si>
  <si>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</si>
  <si>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</si>
  <si>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</si>
  <si>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</si>
  <si>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</si>
  <si>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</si>
  <si>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</si>
  <si>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</si>
  <si>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</si>
  <si>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</si>
  <si>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</si>
  <si>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</si>
  <si>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</si>
  <si>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</si>
  <si>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</si>
  <si>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</si>
  <si>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</si>
  <si>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</si>
  <si>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</si>
  <si>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</si>
  <si>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</si>
  <si>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</si>
  <si>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</si>
  <si>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</si>
  <si>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</si>
  <si>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</si>
  <si>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</si>
  <si>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</si>
  <si>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</si>
  <si>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</si>
  <si>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</si>
  <si>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</si>
  <si>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</si>
  <si>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</si>
  <si>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</si>
  <si>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</si>
  <si>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</si>
  <si>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</si>
  <si>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</si>
  <si>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</si>
  <si>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</si>
  <si>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</si>
  <si>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</si>
  <si>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</si>
  <si>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</si>
  <si>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</si>
  <si>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</si>
  <si>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</si>
  <si>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</si>
  <si>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</si>
  <si>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</si>
  <si>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</si>
  <si>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</si>
  <si>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</si>
  <si>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</si>
  <si>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</si>
  <si>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</si>
  <si>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</si>
  <si>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</si>
  <si>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</si>
  <si>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</si>
  <si>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</si>
  <si>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</si>
  <si>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</si>
  <si>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</si>
  <si>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</si>
  <si>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</si>
  <si>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</si>
  <si>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</si>
  <si>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</si>
  <si>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</si>
  <si>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</si>
  <si>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</si>
  <si>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</si>
  <si>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</si>
  <si>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</si>
  <si>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</si>
  <si>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</si>
  <si>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</si>
  <si>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</si>
  <si>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</si>
  <si>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</si>
  <si>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</si>
  <si>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</si>
  <si>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</si>
  <si>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</si>
  <si>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</si>
  <si>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</si>
  <si>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</si>
  <si>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</si>
  <si>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</si>
  <si>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</si>
  <si>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</si>
  <si>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</si>
  <si>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</si>
  <si>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</si>
  <si>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</si>
  <si>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</si>
  <si>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</si>
  <si>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</si>
  <si>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</si>
  <si>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</si>
  <si>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</si>
  <si>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</si>
  <si>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</si>
  <si>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</si>
  <si>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</si>
  <si>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</si>
  <si>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</si>
  <si>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</si>
  <si>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</si>
  <si>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</si>
  <si>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</si>
  <si>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</si>
  <si>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</si>
  <si>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</si>
  <si>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</si>
  <si>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</si>
  <si>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</si>
  <si>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</si>
  <si>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</si>
  <si>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</si>
  <si>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</si>
  <si>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</si>
  <si>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</si>
  <si>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</si>
  <si>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</si>
  <si>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</si>
  <si>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</si>
  <si>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</si>
  <si>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</si>
  <si>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</si>
  <si>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</si>
  <si>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</si>
  <si>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</si>
  <si>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</si>
  <si>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</si>
  <si>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</si>
  <si>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</si>
  <si>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</si>
  <si>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</si>
  <si>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</si>
  <si>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</si>
  <si>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</si>
  <si>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</si>
  <si>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</si>
  <si>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</si>
  <si>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</si>
  <si>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</si>
  <si>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</si>
  <si>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</si>
  <si>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</si>
  <si>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</si>
  <si>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</si>
  <si>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</si>
  <si>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</si>
  <si>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</si>
  <si>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</si>
  <si>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</si>
  <si>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</si>
  <si>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</si>
  <si>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</si>
  <si>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</si>
  <si>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</si>
  <si>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</si>
  <si>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</si>
  <si>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</si>
  <si>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</si>
  <si>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</si>
  <si>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</si>
  <si>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</si>
  <si>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</si>
  <si>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</si>
  <si>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</si>
  <si>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</si>
  <si>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</si>
  <si>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</si>
  <si>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</si>
  <si>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</si>
  <si>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</si>
  <si>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</si>
  <si>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</si>
  <si>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</si>
  <si>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</si>
  <si>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</si>
  <si>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</si>
  <si>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</si>
  <si>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</si>
  <si>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</si>
  <si>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</si>
  <si>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</si>
  <si>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</si>
  <si>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</si>
  <si>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</si>
  <si>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</si>
  <si>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</si>
  <si>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</si>
  <si>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</si>
  <si>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</si>
  <si>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</si>
  <si>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</si>
  <si>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</si>
  <si>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</si>
  <si>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</si>
  <si>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</si>
  <si>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</si>
  <si>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</si>
  <si>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</si>
  <si>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</si>
  <si>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</si>
  <si>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</si>
  <si>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</si>
  <si>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</si>
  <si>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</si>
  <si>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</si>
  <si>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</si>
  <si>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</si>
  <si>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</si>
  <si>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</si>
  <si>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</si>
  <si>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</si>
  <si>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</si>
  <si>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</si>
  <si>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</si>
  <si>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</si>
  <si>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</si>
  <si>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</si>
  <si>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</si>
  <si>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</si>
  <si>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</si>
  <si>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</si>
  <si>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</si>
  <si>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</si>
  <si>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</si>
  <si>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</si>
  <si>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</si>
  <si>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</si>
  <si>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</si>
  <si>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</si>
  <si>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</si>
  <si>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</si>
  <si>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</si>
  <si>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</si>
  <si>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</si>
  <si>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</si>
  <si>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</si>
  <si>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</si>
  <si>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</si>
  <si>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</si>
  <si>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</si>
  <si>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</si>
  <si>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</si>
  <si>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</si>
  <si>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</si>
  <si>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</si>
  <si>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</si>
  <si>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</si>
  <si>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</si>
  <si>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</si>
  <si>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</si>
  <si>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</si>
  <si>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</si>
  <si>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</si>
  <si>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</si>
  <si>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</si>
  <si>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</si>
  <si>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</si>
  <si>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</si>
  <si>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</si>
  <si>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</si>
  <si>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</si>
  <si>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</si>
  <si>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</si>
  <si>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</si>
  <si>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</si>
  <si>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</si>
  <si>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</si>
  <si>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</si>
  <si>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</si>
  <si>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</si>
  <si>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</si>
  <si>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</si>
  <si>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</si>
  <si>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</si>
  <si>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</si>
  <si>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</si>
  <si>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</si>
  <si>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</si>
  <si>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</si>
  <si>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</si>
  <si>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</si>
  <si>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</si>
  <si>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</si>
  <si>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</si>
  <si>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</si>
  <si>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</si>
  <si>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</si>
  <si>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</si>
  <si>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</si>
  <si>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</si>
  <si>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</si>
  <si>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</si>
  <si>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</si>
  <si>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</si>
  <si>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</si>
  <si>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</si>
  <si>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</si>
  <si>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</si>
  <si>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</si>
  <si>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</si>
  <si>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</si>
  <si>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</si>
  <si>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</si>
  <si>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</si>
  <si>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</si>
  <si>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</si>
  <si>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</si>
  <si>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</si>
  <si>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</si>
  <si>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</si>
  <si>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</si>
  <si>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</si>
  <si>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</si>
  <si>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</si>
  <si>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</si>
  <si>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</si>
  <si>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</si>
  <si>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</si>
  <si>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</si>
  <si>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</si>
  <si>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</si>
  <si>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</si>
  <si>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</si>
  <si>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</si>
  <si>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</si>
  <si>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</si>
  <si>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</si>
  <si>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</si>
  <si>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</si>
  <si>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</si>
  <si>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</si>
  <si>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</si>
  <si>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</si>
  <si>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</si>
  <si>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</si>
  <si>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</si>
  <si>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</si>
  <si>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</si>
  <si>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</si>
  <si>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</si>
  <si>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</si>
  <si>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</si>
  <si>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</si>
  <si>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</si>
  <si>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</si>
  <si>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</si>
  <si>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</si>
  <si>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</si>
  <si>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</si>
  <si>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</si>
  <si>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</si>
  <si>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</si>
  <si>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</si>
  <si>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</si>
  <si>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</si>
  <si>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</si>
  <si>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</si>
  <si>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</si>
  <si>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</si>
  <si>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</si>
  <si>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</si>
  <si>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</si>
  <si>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</si>
  <si>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</si>
  <si>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</si>
  <si>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</si>
  <si>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</si>
  <si>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</si>
  <si>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</si>
  <si>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</si>
  <si>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</si>
  <si>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</si>
  <si>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</si>
  <si>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</si>
  <si>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</si>
  <si>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</si>
  <si>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</si>
  <si>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</si>
  <si>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</si>
  <si>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</si>
  <si>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</si>
  <si>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</si>
  <si>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</si>
  <si>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</si>
  <si>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</si>
  <si>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</si>
  <si>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</si>
  <si>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</si>
  <si>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</si>
  <si>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</si>
  <si>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</si>
  <si>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</si>
  <si>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</si>
  <si>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</si>
  <si>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</si>
  <si>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</si>
  <si>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</si>
  <si>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</si>
  <si>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</si>
  <si>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</si>
  <si>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</si>
  <si>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</si>
  <si>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</si>
  <si>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</si>
  <si>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</si>
  <si>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</si>
  <si>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</si>
  <si>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</si>
  <si>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</si>
  <si>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</si>
  <si>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</si>
  <si>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</si>
  <si>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</si>
  <si>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</si>
  <si>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</si>
  <si>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</si>
  <si>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</si>
  <si>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</si>
  <si>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</si>
  <si>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</si>
  <si>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</si>
  <si>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</si>
  <si>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</si>
  <si>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</si>
  <si>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</si>
  <si>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</si>
  <si>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</si>
  <si>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</si>
  <si>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</si>
  <si>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</si>
  <si>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</si>
  <si>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</si>
  <si>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</si>
  <si>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</si>
  <si>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</si>
  <si>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</si>
  <si>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</si>
  <si>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</si>
  <si>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</si>
  <si>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</si>
  <si>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</si>
  <si>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</si>
  <si>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</si>
  <si>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</si>
  <si>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</si>
  <si>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</si>
  <si>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</si>
  <si>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</si>
  <si>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</si>
  <si>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</si>
  <si>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</si>
  <si>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</si>
  <si>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</si>
  <si>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</si>
  <si>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</si>
  <si>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</si>
  <si>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</si>
  <si>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</si>
  <si>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</si>
  <si>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</si>
  <si>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</si>
  <si>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</si>
  <si>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</si>
  <si>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</si>
  <si>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</si>
  <si>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</si>
  <si>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</si>
  <si>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</si>
  <si>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</si>
  <si>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</si>
  <si>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</si>
  <si>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</si>
  <si>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</si>
  <si>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</si>
  <si>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</si>
  <si>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</si>
  <si>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</si>
  <si>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</si>
  <si>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</si>
  <si>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</si>
  <si>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</si>
  <si>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</si>
  <si>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</si>
  <si>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</si>
  <si>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</si>
  <si>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</si>
  <si>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</si>
  <si>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</si>
  <si>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</si>
  <si>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</si>
  <si>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</si>
  <si>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</si>
  <si>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</si>
  <si>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</si>
  <si>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</si>
  <si>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</si>
  <si>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</si>
  <si>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</si>
  <si>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</si>
  <si>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</si>
  <si>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</si>
  <si>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</si>
  <si>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</si>
  <si>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</si>
  <si>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</si>
  <si>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</si>
  <si>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</si>
  <si>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</si>
  <si>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</si>
  <si>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</si>
  <si>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</si>
  <si>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</si>
  <si>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</si>
  <si>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</si>
  <si>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</si>
  <si>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</si>
  <si>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</si>
  <si>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</si>
  <si>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</si>
  <si>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</si>
  <si>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</si>
  <si>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</si>
  <si>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</si>
  <si>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</si>
  <si>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</si>
  <si>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</si>
  <si>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</si>
  <si>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</si>
  <si>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</si>
  <si>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</si>
  <si>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</si>
  <si>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</si>
  <si>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</si>
  <si>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</si>
  <si>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</si>
  <si>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</si>
  <si>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</si>
  <si>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</si>
  <si>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</si>
  <si>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</si>
  <si>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</si>
  <si>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</si>
  <si>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</si>
  <si>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</si>
  <si>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</si>
  <si>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</si>
  <si>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</si>
  <si>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</si>
  <si>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</si>
  <si>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</si>
  <si>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</si>
  <si>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</si>
  <si>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</si>
  <si>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</si>
  <si>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</si>
  <si>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</si>
  <si>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</si>
  <si>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</si>
  <si>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</si>
  <si>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</si>
  <si>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</si>
  <si>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</si>
  <si>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</si>
  <si>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</si>
  <si>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</si>
  <si>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</si>
  <si>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</si>
  <si>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</si>
  <si>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</si>
  <si>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</si>
  <si>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</si>
  <si>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</si>
  <si>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</si>
  <si>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</si>
  <si>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</si>
  <si>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</si>
  <si>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</si>
  <si>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</si>
  <si>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</si>
  <si>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</si>
  <si>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</si>
  <si>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</si>
  <si>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</si>
  <si>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</si>
  <si>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</si>
  <si>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</si>
  <si>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</si>
  <si>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</si>
  <si>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</si>
  <si>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</si>
  <si>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</si>
  <si>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</si>
  <si>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</si>
  <si>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</si>
  <si>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</si>
  <si>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</si>
  <si>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</si>
  <si>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</si>
  <si>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</si>
  <si>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</si>
  <si>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</si>
  <si>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</si>
  <si>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</si>
  <si>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</si>
  <si>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</si>
  <si>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</si>
  <si>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</si>
  <si>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</si>
  <si>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</si>
  <si>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</si>
  <si>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</si>
  <si>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</si>
  <si>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</si>
  <si>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</si>
  <si>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</si>
  <si>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</si>
  <si>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</si>
  <si>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</si>
  <si>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</si>
  <si>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</si>
  <si>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</si>
  <si>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</si>
  <si>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</si>
  <si>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</si>
  <si>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</si>
  <si>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</si>
  <si>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</si>
  <si>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</si>
  <si>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</si>
  <si>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</si>
  <si>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</si>
  <si>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</si>
  <si>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</si>
  <si>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</si>
  <si>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</si>
  <si>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</si>
  <si>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</si>
  <si>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</si>
  <si>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</si>
  <si>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</si>
  <si>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</si>
  <si>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</si>
  <si>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</si>
  <si>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</si>
  <si>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</si>
  <si>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</si>
  <si>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</si>
  <si>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</si>
  <si>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</si>
  <si>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</si>
  <si>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</si>
  <si>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</si>
  <si>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</si>
  <si>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</si>
  <si>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</si>
  <si>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</si>
  <si>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</si>
  <si>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</si>
  <si>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</si>
  <si>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</si>
  <si>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</si>
  <si>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</si>
  <si>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</si>
  <si>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</si>
  <si>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</si>
  <si>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</si>
  <si>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</si>
  <si>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</si>
  <si>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</si>
  <si>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</si>
  <si>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</si>
  <si>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</si>
  <si>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</si>
  <si>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</si>
  <si>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</si>
  <si>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</si>
  <si>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</si>
  <si>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</si>
  <si>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</si>
  <si>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</si>
  <si>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</si>
  <si>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</si>
  <si>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</si>
  <si>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</si>
  <si>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</si>
  <si>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</si>
  <si>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</si>
  <si>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</si>
  <si>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</si>
  <si>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</si>
  <si>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</si>
  <si>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</si>
  <si>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</si>
  <si>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</si>
  <si>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</si>
  <si>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</si>
  <si>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</si>
  <si>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</si>
  <si>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</si>
  <si>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</si>
  <si>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</si>
  <si>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</si>
  <si>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</si>
  <si>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</si>
  <si>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</si>
  <si>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</si>
  <si>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</si>
  <si>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</si>
  <si>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</si>
  <si>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</si>
  <si>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</si>
  <si>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</si>
  <si>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</si>
  <si>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</si>
  <si>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</si>
  <si>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</si>
  <si>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</si>
  <si>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</si>
  <si>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</si>
  <si>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</si>
  <si>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</si>
  <si>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</si>
  <si>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</si>
  <si>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</si>
  <si>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</si>
  <si>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</si>
  <si>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</si>
  <si>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</si>
  <si>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</si>
  <si>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</si>
  <si>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</si>
  <si>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</si>
  <si>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</si>
  <si>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</si>
  <si>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</si>
  <si>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</si>
  <si>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</si>
  <si>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</si>
  <si>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</si>
  <si>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</si>
  <si>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</si>
  <si>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</si>
  <si>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</si>
  <si>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</si>
  <si>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</si>
  <si>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</si>
  <si>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</si>
  <si>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</si>
  <si>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</si>
  <si>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</si>
  <si>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</si>
  <si>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</si>
  <si>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</si>
  <si>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</si>
  <si>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</si>
  <si>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</si>
  <si>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</si>
  <si>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</si>
  <si>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</si>
  <si>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</si>
  <si>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</si>
  <si>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</si>
  <si>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</si>
  <si>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</si>
  <si>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</si>
  <si>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</si>
  <si>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</si>
  <si>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</si>
  <si>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</si>
  <si>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</si>
  <si>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</si>
  <si>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</si>
  <si>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</si>
  <si>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</si>
  <si>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</si>
  <si>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</si>
  <si>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</si>
  <si>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</si>
  <si>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</si>
  <si>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</si>
  <si>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</si>
  <si>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</si>
  <si>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</si>
  <si>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</si>
  <si>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</si>
  <si>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</si>
  <si>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</si>
  <si>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</si>
  <si>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</si>
  <si>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</si>
  <si>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</si>
  <si>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</si>
  <si>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</si>
  <si>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</si>
  <si>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</si>
  <si>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</si>
  <si>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</si>
  <si>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</si>
  <si>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</si>
  <si>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</si>
  <si>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</si>
  <si>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</si>
  <si>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</si>
  <si>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</si>
  <si>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</si>
  <si>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</si>
  <si>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</si>
  <si>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</si>
  <si>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</si>
  <si>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</si>
  <si>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</si>
  <si>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</si>
  <si>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</si>
  <si>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</si>
  <si>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</si>
  <si>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</si>
  <si>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</si>
  <si>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</si>
  <si>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</si>
  <si>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</si>
  <si>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</si>
  <si>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</si>
  <si>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</si>
  <si>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</si>
  <si>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</si>
  <si>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</si>
  <si>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</si>
  <si>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</si>
  <si>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</si>
  <si>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</si>
  <si>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</si>
  <si>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</si>
  <si>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</si>
  <si>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</si>
  <si>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</si>
  <si>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</si>
  <si>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</si>
  <si>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</si>
  <si>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</si>
  <si>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</si>
  <si>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</si>
  <si>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</si>
  <si>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</si>
  <si>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</si>
  <si>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</si>
  <si>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</si>
  <si>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</si>
  <si>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</si>
  <si>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</si>
  <si>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</si>
  <si>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</si>
  <si>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</si>
  <si>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</si>
  <si>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</si>
  <si>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</si>
  <si>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</si>
  <si>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</si>
  <si>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</si>
  <si>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</si>
  <si>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</si>
  <si>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</si>
  <si>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</si>
  <si>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</si>
  <si>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</si>
  <si>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</si>
  <si>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</si>
  <si>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</si>
  <si>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</si>
  <si>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</si>
  <si>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</si>
  <si>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</si>
  <si>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</si>
  <si>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</si>
  <si>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</si>
  <si>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</si>
  <si>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</si>
  <si>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</si>
  <si>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</si>
  <si>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</si>
  <si>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</si>
  <si>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</si>
  <si>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</si>
  <si>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</si>
  <si>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</si>
  <si>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</si>
  <si>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</si>
  <si>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</si>
  <si>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</si>
  <si>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</si>
  <si>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</si>
  <si>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</si>
  <si>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</si>
  <si>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</si>
  <si>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</si>
  <si>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</si>
  <si>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</si>
  <si>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</si>
  <si>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</si>
  <si>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</si>
  <si>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</si>
  <si>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</si>
  <si>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</si>
  <si>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</si>
  <si>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</si>
  <si>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</si>
  <si>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</si>
  <si>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</si>
  <si>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</si>
  <si>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</si>
  <si>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</si>
  <si>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</si>
  <si>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</si>
  <si>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</si>
  <si>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</si>
  <si>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</si>
  <si>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</si>
  <si>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</si>
  <si>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</si>
  <si>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</si>
  <si>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</si>
  <si>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</si>
  <si>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</si>
  <si>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</si>
  <si>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</si>
  <si>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</si>
  <si>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</si>
  <si>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</si>
  <si>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</si>
  <si>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</si>
  <si>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</si>
  <si>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</si>
  <si>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</si>
  <si>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</si>
  <si>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</si>
  <si>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</si>
  <si>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</si>
  <si>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</si>
  <si>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</si>
  <si>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</si>
  <si>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</si>
  <si>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</si>
  <si>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</si>
  <si>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</si>
  <si>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</si>
  <si>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</si>
  <si>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</si>
  <si>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</si>
  <si>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</si>
  <si>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</si>
  <si>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</si>
  <si>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</si>
  <si>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</si>
  <si>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</si>
  <si>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</si>
  <si>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</si>
  <si>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</si>
  <si>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</si>
  <si>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</si>
  <si>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</si>
  <si>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</si>
  <si>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</si>
  <si>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</si>
  <si>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</si>
  <si>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</si>
  <si>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</si>
  <si>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</si>
  <si>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</si>
  <si>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</si>
  <si>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</si>
  <si>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</si>
  <si>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</si>
  <si>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</si>
  <si>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</si>
  <si>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</si>
  <si>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</si>
  <si>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</si>
  <si>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</si>
  <si>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</si>
  <si>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</si>
  <si>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</si>
  <si>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</si>
  <si>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</si>
  <si>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</si>
  <si>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</si>
  <si>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</si>
  <si>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</si>
  <si>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</si>
  <si>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</si>
  <si>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</si>
  <si>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</si>
  <si>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</si>
  <si>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</si>
  <si>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</si>
  <si>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</si>
  <si>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</si>
  <si>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</si>
  <si>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</si>
  <si>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</si>
  <si>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</si>
  <si>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</si>
  <si>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</si>
  <si>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</si>
  <si>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</si>
  <si>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</si>
  <si>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</si>
  <si>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</si>
  <si>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</si>
  <si>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</si>
  <si>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</si>
  <si>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</si>
  <si>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</si>
  <si>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</si>
  <si>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</si>
  <si>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</si>
  <si>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</si>
  <si>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</si>
  <si>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</si>
  <si>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</si>
  <si>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</si>
  <si>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</si>
  <si>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</si>
  <si>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</si>
  <si>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</si>
  <si>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</si>
  <si>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</si>
  <si>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</si>
  <si>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</si>
  <si>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</si>
  <si>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</si>
  <si>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</si>
  <si>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</si>
  <si>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</si>
  <si>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</si>
  <si>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</si>
  <si>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</si>
  <si>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</si>
  <si>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</si>
  <si>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</si>
  <si>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</si>
  <si>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</si>
  <si>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</si>
  <si>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</si>
  <si>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</si>
  <si>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</si>
  <si>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</si>
  <si>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</si>
  <si>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</si>
  <si>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</si>
  <si>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</si>
  <si>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</si>
  <si>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</si>
  <si>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</si>
  <si>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</si>
  <si>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</si>
  <si>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</si>
  <si>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</si>
  <si>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</si>
  <si>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</si>
  <si>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</si>
  <si>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</si>
  <si>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</si>
  <si>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</si>
  <si>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</si>
  <si>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</si>
  <si>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</si>
  <si>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</si>
  <si>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</si>
  <si>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</si>
  <si>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</si>
  <si>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</si>
  <si>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</si>
  <si>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</si>
  <si>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</si>
  <si>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</si>
  <si>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</si>
  <si>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</si>
  <si>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</si>
  <si>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</si>
  <si>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</si>
  <si>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</si>
  <si>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</si>
  <si>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</si>
  <si>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</si>
  <si>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</si>
  <si>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</si>
  <si>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</si>
  <si>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</si>
  <si>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</si>
  <si>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</si>
  <si>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</si>
  <si>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</si>
  <si>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</si>
  <si>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</si>
  <si>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</si>
  <si>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</si>
  <si>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</si>
  <si>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</si>
  <si>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</si>
  <si>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</si>
  <si>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</si>
  <si>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</si>
  <si>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</si>
  <si>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</si>
  <si>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</si>
  <si>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</si>
  <si>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</si>
  <si>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</si>
  <si>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</si>
  <si>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</si>
  <si>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</si>
  <si>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</si>
  <si>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</si>
  <si>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</si>
  <si>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</si>
  <si>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</si>
  <si>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</si>
  <si>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</si>
  <si>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</si>
  <si>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</si>
  <si>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</si>
  <si>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</si>
  <si>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</si>
  <si>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</si>
  <si>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</si>
  <si>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</si>
  <si>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</si>
  <si>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</si>
  <si>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</si>
  <si>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</si>
  <si>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</si>
  <si>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</si>
  <si>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</si>
  <si>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</si>
  <si>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</si>
  <si>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</si>
  <si>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</si>
  <si>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</si>
  <si>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</si>
  <si>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</si>
  <si>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</si>
  <si>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</si>
  <si>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</si>
  <si>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</si>
  <si>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</si>
  <si>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</si>
  <si>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</si>
  <si>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</si>
  <si>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</si>
  <si>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</si>
  <si>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</si>
  <si>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</si>
  <si>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</si>
  <si>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</si>
  <si>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</si>
  <si>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</si>
  <si>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</si>
  <si>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</si>
  <si>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</si>
  <si>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</si>
  <si>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</si>
  <si>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</si>
  <si>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</si>
  <si>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</si>
  <si>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</si>
  <si>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</si>
  <si>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</si>
  <si>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</si>
  <si>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</si>
  <si>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</si>
  <si>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</si>
  <si>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</si>
  <si>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</si>
  <si>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</si>
  <si>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</si>
  <si>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</si>
  <si>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</si>
  <si>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</si>
  <si>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</si>
  <si>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</si>
  <si>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</si>
  <si>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</si>
  <si>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</si>
  <si>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</si>
  <si>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</si>
  <si>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</si>
  <si>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</si>
  <si>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</si>
  <si>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</si>
  <si>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</si>
  <si>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</si>
  <si>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</si>
  <si>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</si>
  <si>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</si>
  <si>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</si>
  <si>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</si>
  <si>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</si>
  <si>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</si>
  <si>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</si>
  <si>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</si>
  <si>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</si>
  <si>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</si>
  <si>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</si>
  <si>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</si>
  <si>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</si>
  <si>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</si>
  <si>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</si>
  <si>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</si>
  <si>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</si>
  <si>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</si>
  <si>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</si>
  <si>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</si>
  <si>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</si>
  <si>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</si>
  <si>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</si>
  <si>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</si>
  <si>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</si>
  <si>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</si>
  <si>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</si>
  <si>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</si>
  <si>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</si>
  <si>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</si>
  <si>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</si>
  <si>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</si>
  <si>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</si>
  <si>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</si>
  <si>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</si>
  <si>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</si>
  <si>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</si>
  <si>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</si>
  <si>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</si>
  <si>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</si>
  <si>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</si>
  <si>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</si>
  <si>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</si>
  <si>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</si>
  <si>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</si>
  <si>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</si>
  <si>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</si>
  <si>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</si>
  <si>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</si>
  <si>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</si>
  <si>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</si>
  <si>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</si>
  <si>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</si>
  <si>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</si>
  <si>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</si>
  <si>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</si>
  <si>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</si>
  <si>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</si>
  <si>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</si>
  <si>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</si>
  <si>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</si>
  <si>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</si>
  <si>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</si>
  <si>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</si>
  <si>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</si>
  <si>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</si>
  <si>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</si>
  <si>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</si>
  <si>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</si>
  <si>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</si>
  <si>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</si>
  <si>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</si>
  <si>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</si>
  <si>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</si>
  <si>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</si>
  <si>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</si>
  <si>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</si>
  <si>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</si>
  <si>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</si>
  <si>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</si>
  <si>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</si>
  <si>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</si>
  <si>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</si>
  <si>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</si>
  <si>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</si>
  <si>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</si>
  <si>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</si>
  <si>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</si>
  <si>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</si>
  <si>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</si>
  <si>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</si>
  <si>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</si>
  <si>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</si>
  <si>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</si>
  <si>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</si>
  <si>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</si>
  <si>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</si>
  <si>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</si>
  <si>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</si>
  <si>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</si>
  <si>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</si>
  <si>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</si>
  <si>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</si>
  <si>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</si>
  <si>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</si>
  <si>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</si>
  <si>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</si>
  <si>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</si>
  <si>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</si>
  <si>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</si>
  <si>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</si>
  <si>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</si>
  <si>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</si>
  <si>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</si>
  <si>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</si>
  <si>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</si>
  <si>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</si>
  <si>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</si>
  <si>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</si>
  <si>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</si>
  <si>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</si>
  <si>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</si>
  <si>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</si>
  <si>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</si>
  <si>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</si>
  <si>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</si>
  <si>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</si>
  <si>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</si>
  <si>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</si>
  <si>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</si>
  <si>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</si>
  <si>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</si>
  <si>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</si>
  <si>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</si>
  <si>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</si>
  <si>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</si>
  <si>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</si>
  <si>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</si>
  <si>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</si>
  <si>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</si>
  <si>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</si>
  <si>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</si>
  <si>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</si>
  <si>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</si>
  <si>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</si>
  <si>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</si>
  <si>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</si>
  <si>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</si>
  <si>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</si>
  <si>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</si>
  <si>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</si>
  <si>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</si>
  <si>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</si>
  <si>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</si>
  <si>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</si>
  <si>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</si>
  <si>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</si>
  <si>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</si>
  <si>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</si>
  <si>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</si>
  <si>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</si>
  <si>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</si>
  <si>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</si>
  <si>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</si>
  <si>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</si>
  <si>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</si>
  <si>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</si>
  <si>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</si>
  <si>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</si>
  <si>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</si>
  <si>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</si>
  <si>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</si>
  <si>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</si>
  <si>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</si>
  <si>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</si>
  <si>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</si>
  <si>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</si>
  <si>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</si>
  <si>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</si>
  <si>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</si>
  <si>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</si>
  <si>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</si>
  <si>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</si>
  <si>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</si>
  <si>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</si>
  <si>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</si>
  <si>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</si>
  <si>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</si>
  <si>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</si>
  <si>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</si>
  <si>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</si>
  <si>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</si>
  <si>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</si>
  <si>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</si>
  <si>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</si>
  <si>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</si>
  <si>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</si>
  <si>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</si>
  <si>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</si>
  <si>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</si>
  <si>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</si>
  <si>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</si>
  <si>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</si>
  <si>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</si>
  <si>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</si>
  <si>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</si>
  <si>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</si>
  <si>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</si>
  <si>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</si>
  <si>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</si>
  <si>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</si>
  <si>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</si>
  <si>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</si>
  <si>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</si>
  <si>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</si>
  <si>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</si>
  <si>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</si>
  <si>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</si>
  <si>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</si>
  <si>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</si>
  <si>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</si>
  <si>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</si>
  <si>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</si>
  <si>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</si>
  <si>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</si>
  <si>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</si>
  <si>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</si>
  <si>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</si>
  <si>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</si>
  <si>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</si>
  <si>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</si>
  <si>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</si>
  <si>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</si>
  <si>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</si>
  <si>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</si>
  <si>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</si>
  <si>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</si>
  <si>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</si>
  <si>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</si>
  <si>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</si>
  <si>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</si>
  <si>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</si>
  <si>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</si>
  <si>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</si>
  <si>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</si>
  <si>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</si>
  <si>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</si>
  <si>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</si>
  <si>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</si>
  <si>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</si>
  <si>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</si>
  <si>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</si>
  <si>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</si>
  <si>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</si>
  <si>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</si>
  <si>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</si>
  <si>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</si>
  <si>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</si>
  <si>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</si>
  <si>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</si>
  <si>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</si>
  <si>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</si>
  <si>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</si>
  <si>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</si>
  <si>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</si>
  <si>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</si>
  <si>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</si>
  <si>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</si>
  <si>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</si>
  <si>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</si>
  <si>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</si>
  <si>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</si>
  <si>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</si>
  <si>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</si>
  <si>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</si>
  <si>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</si>
  <si>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</si>
  <si>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</si>
  <si>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</si>
  <si>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</si>
  <si>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</si>
  <si>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</si>
  <si>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</si>
  <si>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</si>
  <si>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</si>
  <si>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</si>
  <si>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</si>
  <si>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</si>
  <si>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</si>
  <si>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</si>
  <si>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</si>
  <si>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</si>
  <si>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</si>
  <si>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</si>
  <si>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</si>
  <si>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</si>
  <si>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</si>
  <si>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</si>
  <si>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</si>
  <si>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</si>
  <si>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</si>
  <si>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</si>
  <si>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</si>
  <si>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</si>
  <si>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</si>
  <si>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</si>
  <si>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</si>
  <si>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</si>
  <si>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</si>
  <si>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</si>
  <si>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</si>
  <si>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</si>
  <si>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</si>
  <si>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</si>
  <si>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</si>
  <si>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</si>
  <si>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</si>
  <si>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</si>
  <si>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</si>
  <si>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</si>
  <si>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</si>
  <si>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</si>
  <si>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</si>
  <si>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</si>
  <si>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</si>
  <si>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</si>
  <si>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</si>
  <si>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</si>
  <si>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</si>
  <si>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</si>
  <si>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</si>
  <si>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</si>
  <si>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</si>
  <si>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</si>
  <si>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</si>
  <si>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</si>
  <si>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</si>
  <si>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</si>
  <si>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</si>
  <si>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</si>
  <si>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</si>
  <si>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</si>
  <si>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</si>
  <si>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</si>
  <si>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</si>
  <si>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</si>
  <si>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</si>
  <si>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</si>
  <si>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</si>
  <si>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</si>
  <si>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</si>
  <si>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</si>
  <si>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</si>
  <si>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</si>
  <si>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</si>
  <si>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</si>
  <si>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</si>
  <si>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</si>
  <si>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</si>
  <si>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</si>
  <si>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</si>
  <si>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</si>
  <si>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</si>
  <si>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</si>
  <si>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</si>
  <si>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</si>
  <si>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</si>
  <si>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</si>
  <si>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</si>
  <si>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</si>
  <si>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</si>
  <si>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</si>
  <si>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</si>
  <si>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</si>
  <si>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</si>
  <si>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</si>
  <si>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</si>
  <si>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</si>
  <si>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</si>
  <si>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</si>
  <si>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</si>
  <si>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</si>
  <si>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</si>
  <si>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</si>
  <si>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</si>
  <si>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</si>
  <si>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</si>
  <si>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</si>
  <si>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</si>
  <si>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</si>
  <si>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</si>
  <si>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</si>
  <si>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</si>
  <si>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</si>
  <si>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</si>
  <si>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</si>
  <si>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</si>
  <si>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</si>
  <si>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</si>
  <si>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</si>
  <si>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</si>
  <si>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</si>
  <si>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</si>
  <si>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</si>
  <si>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</si>
  <si>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</si>
  <si>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</si>
  <si>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</si>
  <si>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</si>
  <si>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</si>
  <si>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</si>
  <si>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</si>
  <si>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</si>
  <si>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</si>
  <si>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</si>
  <si>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</si>
  <si>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</si>
  <si>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</si>
  <si>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</si>
  <si>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</si>
  <si>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</si>
  <si>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</si>
  <si>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</si>
  <si>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</si>
  <si>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</si>
  <si>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</si>
  <si>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</si>
  <si>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</si>
  <si>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</si>
  <si>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</si>
  <si>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</si>
  <si>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</si>
  <si>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</si>
  <si>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</si>
  <si>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</si>
  <si>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</si>
  <si>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</si>
  <si>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</si>
  <si>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</si>
  <si>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</si>
  <si>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</si>
  <si>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</si>
  <si>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</si>
  <si>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</si>
  <si>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</si>
  <si>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</si>
  <si>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</si>
  <si>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</si>
  <si>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</si>
  <si>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</si>
  <si>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</si>
  <si>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</si>
  <si>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</si>
  <si>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</si>
  <si>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</si>
  <si>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</si>
  <si>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</si>
  <si>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</si>
  <si>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</si>
  <si>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</si>
  <si>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</si>
  <si>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</si>
  <si>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</si>
  <si>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</si>
  <si>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</si>
  <si>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</si>
  <si>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</si>
  <si>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</si>
  <si>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</si>
  <si>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</si>
  <si>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</si>
  <si>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</si>
  <si>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</si>
  <si>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</si>
  <si>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</si>
  <si>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</si>
  <si>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</si>
  <si>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</si>
  <si>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</si>
  <si>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</si>
  <si>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</si>
  <si>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</si>
  <si>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</si>
  <si>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</si>
  <si>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</si>
  <si>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</si>
  <si>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</si>
  <si>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</si>
  <si>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</si>
  <si>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</si>
  <si>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</si>
  <si>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</si>
  <si>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</si>
  <si>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</si>
  <si>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</si>
  <si>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</si>
  <si>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</si>
  <si>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</si>
  <si>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</si>
  <si>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</si>
  <si>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</si>
  <si>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</si>
  <si>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</si>
  <si>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</si>
  <si>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</si>
  <si>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</si>
  <si>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</si>
  <si>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</si>
  <si>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</si>
  <si>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</si>
  <si>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</si>
  <si>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</si>
  <si>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</si>
  <si>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</si>
  <si>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</si>
  <si>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</si>
  <si>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</si>
  <si>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</si>
  <si>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</si>
  <si>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</si>
  <si>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</si>
  <si>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</si>
  <si>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</si>
  <si>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</si>
  <si>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</si>
  <si>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</si>
  <si>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</si>
  <si>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</si>
  <si>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</si>
  <si>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</si>
  <si>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</si>
  <si>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</si>
  <si>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</si>
  <si>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</si>
  <si>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</si>
  <si>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</si>
  <si>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</si>
  <si>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</si>
  <si>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</si>
  <si>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</si>
  <si>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</si>
  <si>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</si>
  <si>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</si>
  <si>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</si>
  <si>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</si>
  <si>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</si>
  <si>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</si>
  <si>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</si>
  <si>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</si>
  <si>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</si>
  <si>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</si>
  <si>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</si>
  <si>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</si>
  <si>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</si>
  <si>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</si>
  <si>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</si>
  <si>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</si>
  <si>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</si>
  <si>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</si>
  <si>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</si>
  <si>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</si>
  <si>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</si>
  <si>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</si>
  <si>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</si>
  <si>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</si>
  <si>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</si>
  <si>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</si>
  <si>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</si>
  <si>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</si>
  <si>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</si>
  <si>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</si>
  <si>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</si>
  <si>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</si>
  <si>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</si>
  <si>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</si>
  <si>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</si>
  <si>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</si>
  <si>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</si>
  <si>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</si>
  <si>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</si>
  <si>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</si>
  <si>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</si>
  <si>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</si>
  <si>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</si>
  <si>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</si>
  <si>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</si>
  <si>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</si>
  <si>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</si>
  <si>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</si>
  <si>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</si>
  <si>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</si>
  <si>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</si>
  <si>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</si>
  <si>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</si>
  <si>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</si>
  <si>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</si>
  <si>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</si>
  <si>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</si>
  <si>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</si>
  <si>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</si>
  <si>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</si>
  <si>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</si>
  <si>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</si>
  <si>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</si>
  <si>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</si>
  <si>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</si>
  <si>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</si>
  <si>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</si>
  <si>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</si>
  <si>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</si>
  <si>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</si>
  <si>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</si>
  <si>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</si>
  <si>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</si>
  <si>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</si>
  <si>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</si>
  <si>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</si>
  <si>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</si>
  <si>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</si>
  <si>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</si>
  <si>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</si>
  <si>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</si>
  <si>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</si>
  <si>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</si>
  <si>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</si>
  <si>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</si>
  <si>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</si>
  <si>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</si>
  <si>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</si>
  <si>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</si>
  <si>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</si>
  <si>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</si>
  <si>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</si>
  <si>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</si>
  <si>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</si>
  <si>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</si>
  <si>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</si>
  <si>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</si>
  <si>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</si>
  <si>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</si>
  <si>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</si>
  <si>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</si>
  <si>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</si>
  <si>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</si>
  <si>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</si>
  <si>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</si>
  <si>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</si>
  <si>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</si>
  <si>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</si>
  <si>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</si>
  <si>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</si>
  <si>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</si>
  <si>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</si>
  <si>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</si>
  <si>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</si>
  <si>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</si>
  <si>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</si>
  <si>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</si>
  <si>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</si>
  <si>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</si>
  <si>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</si>
  <si>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</si>
  <si>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</si>
  <si>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</si>
  <si>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</si>
  <si>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</si>
  <si>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</si>
  <si>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</si>
  <si>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</si>
  <si>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</si>
  <si>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</si>
  <si>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</si>
  <si>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</si>
  <si>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</si>
  <si>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</si>
  <si>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</si>
  <si>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</si>
  <si>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</si>
  <si>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</si>
  <si>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</si>
  <si>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</si>
  <si>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</si>
  <si>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</si>
  <si>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</si>
  <si>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</si>
  <si>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</si>
  <si>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</si>
  <si>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</si>
  <si>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</si>
  <si>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</si>
  <si>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</si>
  <si>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</si>
  <si>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</si>
  <si>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</si>
  <si>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</si>
  <si>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</si>
  <si>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</si>
  <si>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</si>
  <si>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</si>
  <si>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</si>
  <si>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</si>
  <si>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</si>
  <si>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</si>
  <si>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</si>
  <si>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</si>
  <si>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</si>
  <si>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</si>
  <si>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</si>
  <si>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</si>
  <si>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</si>
  <si>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</si>
  <si>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</si>
  <si>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</si>
  <si>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</si>
  <si>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</si>
  <si>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</si>
  <si>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</si>
  <si>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</si>
  <si>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</si>
  <si>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</si>
  <si>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</si>
  <si>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</si>
  <si>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</si>
  <si>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</si>
  <si>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</si>
  <si>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</si>
  <si>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</si>
  <si>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</si>
  <si>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</si>
  <si>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</si>
  <si>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</si>
  <si>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</si>
  <si>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</si>
  <si>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</si>
  <si>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</si>
  <si>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</si>
  <si>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</si>
  <si>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</si>
  <si>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</si>
  <si>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</si>
  <si>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</si>
  <si>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</si>
  <si>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</si>
  <si>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</si>
  <si>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</si>
  <si>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</si>
  <si>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</si>
  <si>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</si>
  <si>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</si>
  <si>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</si>
  <si>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</si>
  <si>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</si>
  <si>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</si>
  <si>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</si>
  <si>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</si>
  <si>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</si>
  <si>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</si>
  <si>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</si>
  <si>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</si>
  <si>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</si>
  <si>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</si>
  <si>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</si>
  <si>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</si>
  <si>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</si>
  <si>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</si>
  <si>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</si>
  <si>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</si>
  <si>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</si>
  <si>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</si>
  <si>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</si>
  <si>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</si>
  <si>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</si>
  <si>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</si>
  <si>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</si>
  <si>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</si>
  <si>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</si>
  <si>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</si>
  <si>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</si>
  <si>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</si>
  <si>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</si>
  <si>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</si>
  <si>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</si>
  <si>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</si>
  <si>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</si>
  <si>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</si>
  <si>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</si>
  <si>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</si>
  <si>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</si>
  <si>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</si>
  <si>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</si>
  <si>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</si>
  <si>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</si>
  <si>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</si>
  <si>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</si>
  <si>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</si>
  <si>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</si>
  <si>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</si>
  <si>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</si>
  <si>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</si>
  <si>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</si>
  <si>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</si>
  <si>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</si>
  <si>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</si>
  <si>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</si>
  <si>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</si>
  <si>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</si>
  <si>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</si>
  <si>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</si>
  <si>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</si>
  <si>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</si>
  <si>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</si>
  <si>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</si>
  <si>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</si>
  <si>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</si>
  <si>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</si>
  <si>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</si>
  <si>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</si>
  <si>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</si>
  <si>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</si>
  <si>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</si>
  <si>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</si>
  <si>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</si>
  <si>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</si>
  <si>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</si>
  <si>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</si>
  <si>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</si>
  <si>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</si>
  <si>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</si>
  <si>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</si>
  <si>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</si>
  <si>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</si>
  <si>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</si>
  <si>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</si>
  <si>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</si>
  <si>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</si>
  <si>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</si>
  <si>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</si>
  <si>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</si>
  <si>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</si>
  <si>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</si>
  <si>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</si>
  <si>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</si>
  <si>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</si>
  <si>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</si>
  <si>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</si>
  <si>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</si>
  <si>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</si>
  <si>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</si>
  <si>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</si>
  <si>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</si>
  <si>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</si>
  <si>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</si>
  <si>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</si>
  <si>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</si>
  <si>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</si>
  <si>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</si>
  <si>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</si>
  <si>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</si>
  <si>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</si>
  <si>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</si>
  <si>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</si>
  <si>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</si>
  <si>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</si>
  <si>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</si>
  <si>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</si>
  <si>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</si>
  <si>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</si>
  <si>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</si>
  <si>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</si>
  <si>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</si>
  <si>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</si>
  <si>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</si>
  <si>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</si>
  <si>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</si>
  <si>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</si>
  <si>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</si>
  <si>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</si>
  <si>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</si>
  <si>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</si>
  <si>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</si>
  <si>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</si>
  <si>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</si>
  <si>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</si>
  <si>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</si>
  <si>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</si>
  <si>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</si>
  <si>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</si>
  <si>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</si>
  <si>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</si>
  <si>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</si>
  <si>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</si>
  <si>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</si>
  <si>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</si>
  <si>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</si>
  <si>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</si>
  <si>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</si>
  <si>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</si>
  <si>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</si>
  <si>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</si>
  <si>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</si>
  <si>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</si>
  <si>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</si>
  <si>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</si>
  <si>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</si>
  <si>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</si>
  <si>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</si>
  <si>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</si>
  <si>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</si>
  <si>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</si>
  <si>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</si>
  <si>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</si>
  <si>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</si>
  <si>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</si>
  <si>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</si>
  <si>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</si>
  <si>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</si>
  <si>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</si>
  <si>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</si>
  <si>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</si>
  <si>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</si>
  <si>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</si>
  <si>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</si>
  <si>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</si>
  <si>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</si>
  <si>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</si>
  <si>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</si>
  <si>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</si>
  <si>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</si>
  <si>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</si>
  <si>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</si>
  <si>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</si>
  <si>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</si>
  <si>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</si>
  <si>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</si>
  <si>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</si>
  <si>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</si>
  <si>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</si>
  <si>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</si>
  <si>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</si>
  <si>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</si>
  <si>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</si>
  <si>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</si>
  <si>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</si>
  <si>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</si>
  <si>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</si>
  <si>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</si>
  <si>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</si>
  <si>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</si>
  <si>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</si>
  <si>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</si>
  <si>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</si>
  <si>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</si>
  <si>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</si>
  <si>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</si>
  <si>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</si>
  <si>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</si>
  <si>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</si>
  <si>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</si>
  <si>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</si>
  <si>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</si>
  <si>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</si>
  <si>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</si>
  <si>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</si>
  <si>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</si>
  <si>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</si>
  <si>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</si>
  <si>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</si>
  <si>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</si>
  <si>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</si>
  <si>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</si>
  <si>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</si>
  <si>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</si>
  <si>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</si>
  <si>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</si>
  <si>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</si>
  <si>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</si>
  <si>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</si>
  <si>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</si>
  <si>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</si>
  <si>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</si>
  <si>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</si>
  <si>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</si>
  <si>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</si>
  <si>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</si>
  <si>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</si>
  <si>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</si>
  <si>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</si>
  <si>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</si>
  <si>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</si>
  <si>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</si>
  <si>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</si>
  <si>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</si>
  <si>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</si>
  <si>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</si>
  <si>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</si>
  <si>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</si>
  <si>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</si>
  <si>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</si>
  <si>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</si>
  <si>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</si>
  <si>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</si>
  <si>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</si>
  <si>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</si>
  <si>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</si>
  <si>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</si>
  <si>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</si>
  <si>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</si>
  <si>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</si>
  <si>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</si>
  <si>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</si>
  <si>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</si>
  <si>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</si>
  <si>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</si>
  <si>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</si>
  <si>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</si>
  <si>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</si>
  <si>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</si>
  <si>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</si>
  <si>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</si>
  <si>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</si>
  <si>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</si>
  <si>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</si>
  <si>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</si>
  <si>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</si>
  <si>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</si>
  <si>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</si>
  <si>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</si>
  <si>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</si>
  <si>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</si>
  <si>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</si>
  <si>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</si>
  <si>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</si>
  <si>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</si>
  <si>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</si>
  <si>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</si>
  <si>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</si>
  <si>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</si>
  <si>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</si>
  <si>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</si>
  <si>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</si>
  <si>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</si>
  <si>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</si>
  <si>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</si>
  <si>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</si>
  <si>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</si>
  <si>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</si>
  <si>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</si>
  <si>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</si>
  <si>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</si>
  <si>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</si>
  <si>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</si>
  <si>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</si>
  <si>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</si>
  <si>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</si>
  <si>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</si>
  <si>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</si>
  <si>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</si>
  <si>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</si>
  <si>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</si>
  <si>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</si>
  <si>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</si>
  <si>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</si>
  <si>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</si>
  <si>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</si>
  <si>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</si>
  <si>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</si>
  <si>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</si>
  <si>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</si>
  <si>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</si>
  <si>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</si>
  <si>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</si>
  <si>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</si>
  <si>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</si>
  <si>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</si>
  <si>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</si>
  <si>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</si>
  <si>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</si>
  <si>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</si>
  <si>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</si>
  <si>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</si>
  <si>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</si>
  <si>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</si>
  <si>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</si>
  <si>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</si>
  <si>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</si>
  <si>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</si>
  <si>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</si>
  <si>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</si>
  <si>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</si>
  <si>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</si>
  <si>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</si>
  <si>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</si>
  <si>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</si>
  <si>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</si>
  <si>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</si>
  <si>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</si>
  <si>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</si>
  <si>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</si>
  <si>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</si>
  <si>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</si>
  <si>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</si>
  <si>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</si>
  <si>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</si>
  <si>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</si>
  <si>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</si>
  <si>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</si>
  <si>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</si>
  <si>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</si>
  <si>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</si>
  <si>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</si>
  <si>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</si>
  <si>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</si>
  <si>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</si>
  <si>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</si>
  <si>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</si>
  <si>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</si>
  <si>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</si>
  <si>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</si>
  <si>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</si>
  <si>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</si>
  <si>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</si>
  <si>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</si>
  <si>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</si>
  <si>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</si>
  <si>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</si>
  <si>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</si>
  <si>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</si>
  <si>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</si>
  <si>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</si>
  <si>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</si>
  <si>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</si>
  <si>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</si>
  <si>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</si>
  <si>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</si>
  <si>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</si>
  <si>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</si>
  <si>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</si>
  <si>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</si>
  <si>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</si>
  <si>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</si>
  <si>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</si>
  <si>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</si>
  <si>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</si>
  <si>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</si>
  <si>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</si>
  <si>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</si>
  <si>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</si>
  <si>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</si>
  <si>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</si>
  <si>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</si>
  <si>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</si>
  <si>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</si>
  <si>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</si>
  <si>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</si>
  <si>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</si>
  <si>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</si>
  <si>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</si>
  <si>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</si>
  <si>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</si>
  <si>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</si>
  <si>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</si>
  <si>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</si>
  <si>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</si>
  <si>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</si>
  <si>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</si>
  <si>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</si>
  <si>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</si>
  <si>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</si>
  <si>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</si>
  <si>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</si>
  <si>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</si>
  <si>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</si>
  <si>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</si>
  <si>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</si>
  <si>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</si>
  <si>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</si>
  <si>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</si>
  <si>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</si>
  <si>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</si>
  <si>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</si>
  <si>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</si>
  <si>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</si>
  <si>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</si>
  <si>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</si>
  <si>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</si>
  <si>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</si>
  <si>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</si>
  <si>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</si>
  <si>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</si>
  <si>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</si>
  <si>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</si>
  <si>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</si>
  <si>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</si>
  <si>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</si>
  <si>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</si>
  <si>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</si>
  <si>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</si>
  <si>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</si>
  <si>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</si>
  <si>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</si>
  <si>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</si>
  <si>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</si>
  <si>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</si>
  <si>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</si>
  <si>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</si>
  <si>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</si>
  <si>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</si>
  <si>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</si>
  <si>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</si>
  <si>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</si>
  <si>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</si>
  <si>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</si>
  <si>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</si>
  <si>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</si>
  <si>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</si>
  <si>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</si>
  <si>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</si>
  <si>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</si>
  <si>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</si>
  <si>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</si>
  <si>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</si>
  <si>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</si>
  <si>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</si>
  <si>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</si>
  <si>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</si>
  <si>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</si>
  <si>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</si>
  <si>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</si>
  <si>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</si>
  <si>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</si>
  <si>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</si>
  <si>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</si>
  <si>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</si>
  <si>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</si>
  <si>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</si>
  <si>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</si>
  <si>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</si>
  <si>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</si>
  <si>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</si>
  <si>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</si>
  <si>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</si>
  <si>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</si>
  <si>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</si>
  <si>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</si>
  <si>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</si>
  <si>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</si>
  <si>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</si>
  <si>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</si>
  <si>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</si>
  <si>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</si>
  <si>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</si>
  <si>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</si>
  <si>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</si>
  <si>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</si>
  <si>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</si>
  <si>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</si>
  <si>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</si>
  <si>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</si>
  <si>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</si>
  <si>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</si>
  <si>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</si>
  <si>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</si>
  <si>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</si>
  <si>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</si>
  <si>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</si>
  <si>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</si>
  <si>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</si>
  <si>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</si>
  <si>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</si>
  <si>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</si>
  <si>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</si>
  <si>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</si>
  <si>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</si>
  <si>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</si>
  <si>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</si>
  <si>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</si>
  <si>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</si>
  <si>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</si>
  <si>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</si>
  <si>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</si>
  <si>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</si>
  <si>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</si>
  <si>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</si>
  <si>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</si>
  <si>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</si>
  <si>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</si>
  <si>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</si>
  <si>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</si>
  <si>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</si>
  <si>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</si>
  <si>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</si>
  <si>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</si>
  <si>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</si>
  <si>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</si>
  <si>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</si>
  <si>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</si>
  <si>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</si>
  <si>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</si>
  <si>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</si>
  <si>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</si>
  <si>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</si>
  <si>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</si>
  <si>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</si>
  <si>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</si>
  <si>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</si>
  <si>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</si>
  <si>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</si>
  <si>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</si>
  <si>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</si>
  <si>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</si>
  <si>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</si>
  <si>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</si>
  <si>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</si>
  <si>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</si>
  <si>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</si>
  <si>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</si>
  <si>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</si>
  <si>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</si>
  <si>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</si>
  <si>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</si>
  <si>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</si>
  <si>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</si>
  <si>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</si>
  <si>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</si>
  <si>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</si>
  <si>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</si>
  <si>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</si>
  <si>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</si>
  <si>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</si>
  <si>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</si>
  <si>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</si>
  <si>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</si>
  <si>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</si>
  <si>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</si>
  <si>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</si>
  <si>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</si>
  <si>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</si>
  <si>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</si>
  <si>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</si>
  <si>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</si>
  <si>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</si>
  <si>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</si>
  <si>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</si>
  <si>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</si>
  <si>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</si>
  <si>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</si>
  <si>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</si>
  <si>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</si>
  <si>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</si>
  <si>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</si>
  <si>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</si>
  <si>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</si>
  <si>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</si>
  <si>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</si>
  <si>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</si>
  <si>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</si>
  <si>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</si>
  <si>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</si>
  <si>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</si>
  <si>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</si>
  <si>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</si>
  <si>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</si>
  <si>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</si>
  <si>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</si>
  <si>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</si>
  <si>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</si>
  <si>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</si>
  <si>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</si>
  <si>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</si>
  <si>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</si>
  <si>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</si>
  <si>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</si>
  <si>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</si>
  <si>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</si>
  <si>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</si>
  <si>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</si>
  <si>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</si>
  <si>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</si>
  <si>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</si>
  <si>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</si>
  <si>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</si>
  <si>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</si>
  <si>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</si>
  <si>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</si>
  <si>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</si>
  <si>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</si>
  <si>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</si>
  <si>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</si>
  <si>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</si>
  <si>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</si>
  <si>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</si>
  <si>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</si>
  <si>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</si>
  <si>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</si>
  <si>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</si>
  <si>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</si>
  <si>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</si>
  <si>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</si>
  <si>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</si>
  <si>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</si>
  <si>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</si>
  <si>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</si>
  <si>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</si>
  <si>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</si>
  <si>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</si>
  <si>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</si>
  <si>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</si>
  <si>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</si>
  <si>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</si>
  <si>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</si>
  <si>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</si>
  <si>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</si>
  <si>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</si>
  <si>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</si>
  <si>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</si>
  <si>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</si>
  <si>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</si>
  <si>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</si>
  <si>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</si>
  <si>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</si>
  <si>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</si>
  <si>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</si>
  <si>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</si>
  <si>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</si>
  <si>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</si>
  <si>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</si>
  <si>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</si>
  <si>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</si>
  <si>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</si>
  <si>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</si>
  <si>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</si>
  <si>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</si>
  <si>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</si>
  <si>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</si>
  <si>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</si>
  <si>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</si>
  <si>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</si>
  <si>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</si>
  <si>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</si>
  <si>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</si>
  <si>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</si>
  <si>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</si>
  <si>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</si>
  <si>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</si>
  <si>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</si>
  <si>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</si>
  <si>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</si>
  <si>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</si>
  <si>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</si>
  <si>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</si>
  <si>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</si>
  <si>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</si>
  <si>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</si>
  <si>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</si>
  <si>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</si>
  <si>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</si>
  <si>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</si>
  <si>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</si>
  <si>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</si>
  <si>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</si>
  <si>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</si>
  <si>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</si>
  <si>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</si>
  <si>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</si>
  <si>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</si>
  <si>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</si>
  <si>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</si>
  <si>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</si>
  <si>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</si>
  <si>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</si>
  <si>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</si>
  <si>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</si>
  <si>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</si>
  <si>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</si>
  <si>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</si>
  <si>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</si>
  <si>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</si>
  <si>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</si>
  <si>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</si>
  <si>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</si>
  <si>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</si>
  <si>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</si>
  <si>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</si>
  <si>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</si>
  <si>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</si>
  <si>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</si>
  <si>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</si>
  <si>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</si>
  <si>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</si>
  <si>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</si>
  <si>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</si>
  <si>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</si>
  <si>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</si>
  <si>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</si>
  <si>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</si>
  <si>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</si>
  <si>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</si>
  <si>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</si>
  <si>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</si>
  <si>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</si>
  <si>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</si>
  <si>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</si>
  <si>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</si>
  <si>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</si>
  <si>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</si>
  <si>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</si>
  <si>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</si>
  <si>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</si>
  <si>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</si>
  <si>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</si>
  <si>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</si>
  <si>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</si>
  <si>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</si>
  <si>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</si>
  <si>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</si>
  <si>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</si>
  <si>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</si>
  <si>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</si>
  <si>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</si>
  <si>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</si>
  <si>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</si>
  <si>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</si>
  <si>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</si>
  <si>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</si>
  <si>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</si>
  <si>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</si>
  <si>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</si>
  <si>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</si>
  <si>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</si>
  <si>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</si>
  <si>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</si>
  <si>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</si>
  <si>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</si>
  <si>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</si>
  <si>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</si>
  <si>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</si>
  <si>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</si>
  <si>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</si>
  <si>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</si>
  <si>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</si>
  <si>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</si>
  <si>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</si>
  <si>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</si>
  <si>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</si>
  <si>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</si>
  <si>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</si>
  <si>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</si>
  <si>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</si>
  <si>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</si>
  <si>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</si>
  <si>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</si>
  <si>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</si>
  <si>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</si>
  <si>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</si>
  <si>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</si>
  <si>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</si>
  <si>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</si>
  <si>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</si>
  <si>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</si>
  <si>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</si>
  <si>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</si>
  <si>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</si>
  <si>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</si>
  <si>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</si>
  <si>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</si>
  <si>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</si>
  <si>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</si>
  <si>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</si>
  <si>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</si>
  <si>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</si>
  <si>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</si>
  <si>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</si>
  <si>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</si>
  <si>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</si>
  <si>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</si>
  <si>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</si>
  <si>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</si>
  <si>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</si>
  <si>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</si>
  <si>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</si>
  <si>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</si>
  <si>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</si>
  <si>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</si>
  <si>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</si>
  <si>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</si>
  <si>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</si>
  <si>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</si>
  <si>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</si>
  <si>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</si>
  <si>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</si>
  <si>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</si>
  <si>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</si>
  <si>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</si>
  <si>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</si>
  <si>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</si>
  <si>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</si>
  <si>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</si>
  <si>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</si>
  <si>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</si>
  <si>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</si>
  <si>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</si>
  <si>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</si>
  <si>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</si>
  <si>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</si>
  <si>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</si>
  <si>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</si>
  <si>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</si>
  <si>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</si>
  <si>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</si>
  <si>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</si>
  <si>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</si>
  <si>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</si>
  <si>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</si>
  <si>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</si>
  <si>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</si>
  <si>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</si>
  <si>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</si>
  <si>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</si>
  <si>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</si>
  <si>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</si>
  <si>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</si>
  <si>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</si>
  <si>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</si>
  <si>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</si>
  <si>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</si>
  <si>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</si>
  <si>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</si>
  <si>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</si>
  <si>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</si>
  <si>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</si>
  <si>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</si>
  <si>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</si>
  <si>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</si>
  <si>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</si>
  <si>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</si>
  <si>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</si>
  <si>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</si>
  <si>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</si>
  <si>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</si>
  <si>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</si>
  <si>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</si>
  <si>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</si>
  <si>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</si>
  <si>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</si>
  <si>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</si>
  <si>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</si>
  <si>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</si>
  <si>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</si>
  <si>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</si>
  <si>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</si>
  <si>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</si>
  <si>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</si>
  <si>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</si>
  <si>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</si>
  <si>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</si>
  <si>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</si>
  <si>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</si>
  <si>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</si>
  <si>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</si>
  <si>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</si>
  <si>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</si>
  <si>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</si>
  <si>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</si>
  <si>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</si>
  <si>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</si>
  <si>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</si>
  <si>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</si>
  <si>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</si>
  <si>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</si>
  <si>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</si>
  <si>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</si>
  <si>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</si>
  <si>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</si>
  <si>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</si>
  <si>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</si>
  <si>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</si>
  <si>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</si>
  <si>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</si>
  <si>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</si>
  <si>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</si>
  <si>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</si>
  <si>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</si>
  <si>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</si>
  <si>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</si>
  <si>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</si>
  <si>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</si>
  <si>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</si>
  <si>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</si>
  <si>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</si>
  <si>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</si>
  <si>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</si>
  <si>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</si>
  <si>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</si>
  <si>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</si>
  <si>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</si>
  <si>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</si>
  <si>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</si>
  <si>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</si>
  <si>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</si>
  <si>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</si>
  <si>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</si>
  <si>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</si>
  <si>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</si>
  <si>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</si>
  <si>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</si>
  <si>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</si>
  <si>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</si>
  <si>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</si>
  <si>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</si>
  <si>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</si>
  <si>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</si>
  <si>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</si>
  <si>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</si>
  <si>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</si>
  <si>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</si>
  <si>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</si>
  <si>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</si>
  <si>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</si>
  <si>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</si>
  <si>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</si>
  <si>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</si>
  <si>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</si>
  <si>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</si>
  <si>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</si>
  <si>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</si>
  <si>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</si>
  <si>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</si>
  <si>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</si>
  <si>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</si>
  <si>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</si>
  <si>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</si>
  <si>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</si>
  <si>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</si>
  <si>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</si>
  <si>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</si>
  <si>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</si>
  <si>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</si>
  <si>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</si>
  <si>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</si>
  <si>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</si>
  <si>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</si>
  <si>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</si>
  <si>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</si>
  <si>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</si>
  <si>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</si>
  <si>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</si>
  <si>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</si>
  <si>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</si>
  <si>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</si>
  <si>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</si>
  <si>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</si>
  <si>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</si>
  <si>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</si>
  <si>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</si>
  <si>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</si>
  <si>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</si>
  <si>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</si>
  <si>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</si>
  <si>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</si>
  <si>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</si>
  <si>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</si>
  <si>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</si>
  <si>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</si>
  <si>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</si>
  <si>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</si>
  <si>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</si>
  <si>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</si>
  <si>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</si>
  <si>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</si>
  <si>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</si>
  <si>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</si>
  <si>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</si>
  <si>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</si>
  <si>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</si>
  <si>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</si>
  <si>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</si>
  <si>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</si>
  <si>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</si>
  <si>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</si>
  <si>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</si>
  <si>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</si>
  <si>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</si>
  <si>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</si>
  <si>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</si>
  <si>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</si>
  <si>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</si>
  <si>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</si>
  <si>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</si>
  <si>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</si>
  <si>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</si>
  <si>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</si>
  <si>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</si>
  <si>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</si>
  <si>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</si>
  <si>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</si>
  <si>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</si>
  <si>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</si>
  <si>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</si>
  <si>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</si>
  <si>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</si>
  <si>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</si>
  <si>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</si>
  <si>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</si>
  <si>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</si>
  <si>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</si>
  <si>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</si>
  <si>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</si>
  <si>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</si>
  <si>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</si>
  <si>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</si>
  <si>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</si>
  <si>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</si>
  <si>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</si>
  <si>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</si>
  <si>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</si>
  <si>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</si>
  <si>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</si>
  <si>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</si>
  <si>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</si>
  <si>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</si>
  <si>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</si>
  <si>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</si>
  <si>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</si>
  <si>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</si>
  <si>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</si>
  <si>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</si>
  <si>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</si>
  <si>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</si>
  <si>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</si>
  <si>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</si>
  <si>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</si>
  <si>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</si>
  <si>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</si>
  <si>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</si>
  <si>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</si>
  <si>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</si>
  <si>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</si>
  <si>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</si>
  <si>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</si>
  <si>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</si>
  <si>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</si>
  <si>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</si>
  <si>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</si>
  <si>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</si>
  <si>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</si>
  <si>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</si>
  <si>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</si>
  <si>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</si>
  <si>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</si>
  <si>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</si>
  <si>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</si>
  <si>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</si>
  <si>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</si>
  <si>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</si>
  <si>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</si>
  <si>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</si>
  <si>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</si>
  <si>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</si>
  <si>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</si>
  <si>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</si>
  <si>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</si>
  <si>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</si>
  <si>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</si>
  <si>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</si>
  <si>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</si>
  <si>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</si>
  <si>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</si>
  <si>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</si>
  <si>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</si>
  <si>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</si>
  <si>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</si>
  <si>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</si>
  <si>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</si>
  <si>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</si>
  <si>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</si>
  <si>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</si>
  <si>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</si>
  <si>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</si>
  <si>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</si>
  <si>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</si>
  <si>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</si>
  <si>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</si>
  <si>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</si>
  <si>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</si>
  <si>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</si>
  <si>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</si>
  <si>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</si>
  <si>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</si>
  <si>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</si>
  <si>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</si>
  <si>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</si>
  <si>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</si>
  <si>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</si>
  <si>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</si>
  <si>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</si>
  <si>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</si>
  <si>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</si>
  <si>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</si>
  <si>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</si>
  <si>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</si>
  <si>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</si>
  <si>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</si>
  <si>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</si>
  <si>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</si>
  <si>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</si>
  <si>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</si>
  <si>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</si>
  <si>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</si>
  <si>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</si>
  <si>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</si>
  <si>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</si>
  <si>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</si>
  <si>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</si>
  <si>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</si>
  <si>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</si>
  <si>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</si>
  <si>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</si>
  <si>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</si>
  <si>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</si>
  <si>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</si>
  <si>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</si>
  <si>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</si>
  <si>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</si>
  <si>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</si>
  <si>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</si>
  <si>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</si>
  <si>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</si>
  <si>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</si>
  <si>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</si>
  <si>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</si>
  <si>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</si>
  <si>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</si>
  <si>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</si>
  <si>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</si>
  <si>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</si>
  <si>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</si>
  <si>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</si>
  <si>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</si>
  <si>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</si>
  <si>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</si>
  <si>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</si>
  <si>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</si>
  <si>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</si>
  <si>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</si>
  <si>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</si>
  <si>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</si>
  <si>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</si>
  <si>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</si>
  <si>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</si>
  <si>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</si>
  <si>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</si>
  <si>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</si>
  <si>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</si>
  <si>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</si>
  <si>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</si>
  <si>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</si>
  <si>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</si>
  <si>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</si>
  <si>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</si>
  <si>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</si>
  <si>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</si>
  <si>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</si>
  <si>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</si>
  <si>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</si>
  <si>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</si>
  <si>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</si>
  <si>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</si>
  <si>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</si>
  <si>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</si>
  <si>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</si>
  <si>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</si>
  <si>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</si>
  <si>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</si>
  <si>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</si>
  <si>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</si>
  <si>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</si>
  <si>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</si>
  <si>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</si>
  <si>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</si>
  <si>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</si>
  <si>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</si>
  <si>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</si>
  <si>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</si>
  <si>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</si>
  <si>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</si>
  <si>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</si>
  <si>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</si>
  <si>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</si>
  <si>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</si>
  <si>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</si>
  <si>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</si>
  <si>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</si>
  <si>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</si>
  <si>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</si>
  <si>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</si>
  <si>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</si>
  <si>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</si>
  <si>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</si>
  <si>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</si>
  <si>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</si>
  <si>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</si>
  <si>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</si>
  <si>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</si>
  <si>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</si>
  <si>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</si>
  <si>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</si>
  <si>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</si>
  <si>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</si>
  <si>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</si>
  <si>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</si>
  <si>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</si>
  <si>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</si>
  <si>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</si>
  <si>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</si>
  <si>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</si>
  <si>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</si>
  <si>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</si>
  <si>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</si>
  <si>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</si>
  <si>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</si>
  <si>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</si>
  <si>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</si>
  <si>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</si>
  <si>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</si>
  <si>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</si>
  <si>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</si>
  <si>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</si>
  <si>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</si>
  <si>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</si>
  <si>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</si>
  <si>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</si>
  <si>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</si>
  <si>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</si>
  <si>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</si>
  <si>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</si>
  <si>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</si>
  <si>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</si>
  <si>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</si>
  <si>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</si>
  <si>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</si>
  <si>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</si>
  <si>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</si>
  <si>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</si>
  <si>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</si>
  <si>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</si>
  <si>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</si>
  <si>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</si>
  <si>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</si>
  <si>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</si>
  <si>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</si>
  <si>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</si>
  <si>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</si>
  <si>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</si>
  <si>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</si>
  <si>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</si>
  <si>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</si>
  <si>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</si>
  <si>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</si>
  <si>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</si>
  <si>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</si>
  <si>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</si>
  <si>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</si>
  <si>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</si>
  <si>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</si>
  <si>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</si>
  <si>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</si>
  <si>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</si>
  <si>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</si>
  <si>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</si>
  <si>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</si>
  <si>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</si>
  <si>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</si>
  <si>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</si>
  <si>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</si>
  <si>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</si>
  <si>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</si>
  <si>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</si>
  <si>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</si>
  <si>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</si>
  <si>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</si>
  <si>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</si>
  <si>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</si>
  <si>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</si>
  <si>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</si>
  <si>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</si>
  <si>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</si>
  <si>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</si>
  <si>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</si>
  <si>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</si>
  <si>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</si>
  <si>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</si>
  <si>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</si>
  <si>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</si>
  <si>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</si>
  <si>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</si>
  <si>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</si>
  <si>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</si>
  <si>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</si>
  <si>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</si>
  <si>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</si>
  <si>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</si>
  <si>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</si>
  <si>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</si>
  <si>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</si>
  <si>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</si>
  <si>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</si>
  <si>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</si>
  <si>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</si>
  <si>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</si>
  <si>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</si>
  <si>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</si>
  <si>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</si>
  <si>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</si>
  <si>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</si>
  <si>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</si>
  <si>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</si>
  <si>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</si>
  <si>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</si>
  <si>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</si>
  <si>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</si>
  <si>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</si>
  <si>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</si>
  <si>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</si>
  <si>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</si>
  <si>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</si>
  <si>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</si>
  <si>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</si>
  <si>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</si>
  <si>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</si>
  <si>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</si>
  <si>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</si>
  <si>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</si>
  <si>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</si>
  <si>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</si>
  <si>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</si>
  <si>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</si>
  <si>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</si>
  <si>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</si>
  <si>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</si>
  <si>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</si>
  <si>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</si>
  <si>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</si>
  <si>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</si>
  <si>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</si>
  <si>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</si>
  <si>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</si>
  <si>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</si>
  <si>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</si>
  <si>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</si>
  <si>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</si>
  <si>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</si>
  <si>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</si>
  <si>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</si>
  <si>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</si>
  <si>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</si>
  <si>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</si>
  <si>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</si>
  <si>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</si>
  <si>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</si>
  <si>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</si>
  <si>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</si>
  <si>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</si>
  <si>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</si>
  <si>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</si>
  <si>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</si>
  <si>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</si>
  <si>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</si>
  <si>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</si>
  <si>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</si>
  <si>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</si>
  <si>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</si>
  <si>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</si>
  <si>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</si>
  <si>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</si>
  <si>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</si>
  <si>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</si>
  <si>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</si>
  <si>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</si>
  <si>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</si>
  <si>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</si>
  <si>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</si>
  <si>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</si>
  <si>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</si>
  <si>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</si>
  <si>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</si>
  <si>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</si>
  <si>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</si>
  <si>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</si>
  <si>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</si>
  <si>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</si>
  <si>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</si>
  <si>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</si>
  <si>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</si>
  <si>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</si>
  <si>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</si>
  <si>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</si>
  <si>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</si>
  <si>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</si>
  <si>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</si>
  <si>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</si>
  <si>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</si>
  <si>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</si>
  <si>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</si>
  <si>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</si>
  <si>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</si>
  <si>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</si>
  <si>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</si>
  <si>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</si>
  <si>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</si>
  <si>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</si>
  <si>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</si>
  <si>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</si>
  <si>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</si>
  <si>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</si>
  <si>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</si>
  <si>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</si>
  <si>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</si>
  <si>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</si>
  <si>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</si>
  <si>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</si>
  <si>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</si>
  <si>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</si>
  <si>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</si>
  <si>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</si>
  <si>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</si>
  <si>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</si>
  <si>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</si>
  <si>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</si>
  <si>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</si>
  <si>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</si>
  <si>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</si>
  <si>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</si>
  <si>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</si>
  <si>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</si>
  <si>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</si>
  <si>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</si>
  <si>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</si>
  <si>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</si>
  <si>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</si>
  <si>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</si>
  <si>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</si>
  <si>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</si>
  <si>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</si>
  <si>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</si>
  <si>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</si>
  <si>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</si>
  <si>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</si>
  <si>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</si>
  <si>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</si>
  <si>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</si>
  <si>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</si>
  <si>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</si>
  <si>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</si>
  <si>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</si>
  <si>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</si>
  <si>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</si>
  <si>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</si>
  <si>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</si>
  <si>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</si>
  <si>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</si>
  <si>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</si>
  <si>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</si>
  <si>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</si>
  <si>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</si>
  <si>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</si>
  <si>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</si>
  <si>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</si>
  <si>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</si>
  <si>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</si>
  <si>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</si>
  <si>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</si>
  <si>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</si>
  <si>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</si>
  <si>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</si>
  <si>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</si>
  <si>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</si>
  <si>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</si>
  <si>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</si>
  <si>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</si>
  <si>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</si>
  <si>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</si>
  <si>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</si>
  <si>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</si>
  <si>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</si>
  <si>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</si>
  <si>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</si>
  <si>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</si>
  <si>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</si>
  <si>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</si>
  <si>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</si>
  <si>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</si>
  <si>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</si>
  <si>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</si>
  <si>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</si>
  <si>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</si>
  <si>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</si>
  <si>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</si>
  <si>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</si>
  <si>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</si>
  <si>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</si>
  <si>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</si>
  <si>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</si>
  <si>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</si>
  <si>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</si>
  <si>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</si>
  <si>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</si>
  <si>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</si>
  <si>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</si>
  <si>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</si>
  <si>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</si>
  <si>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</si>
  <si>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</si>
  <si>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</si>
  <si>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</si>
  <si>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</si>
  <si>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</si>
  <si>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</si>
  <si>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</si>
  <si>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</si>
  <si>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</si>
  <si>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</si>
  <si>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</si>
  <si>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</si>
  <si>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</si>
  <si>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</si>
  <si>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</si>
  <si>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</si>
  <si>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</si>
  <si>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</si>
  <si>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</si>
  <si>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</si>
  <si>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</si>
  <si>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</si>
  <si>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</si>
  <si>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</si>
  <si>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</si>
  <si>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</si>
  <si>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</si>
  <si>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</si>
  <si>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</si>
  <si>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</si>
  <si>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</si>
  <si>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</si>
  <si>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</si>
  <si>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</si>
  <si>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</si>
  <si>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</si>
  <si>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</si>
  <si>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</si>
  <si>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</si>
  <si>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</si>
  <si>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</si>
  <si>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</si>
  <si>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</si>
  <si>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</si>
  <si>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</si>
  <si>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</si>
  <si>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</si>
  <si>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</si>
  <si>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</si>
  <si>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</si>
  <si>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</si>
  <si>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</si>
  <si>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</si>
  <si>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</si>
  <si>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</si>
  <si>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</si>
  <si>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</si>
  <si>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</si>
  <si>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</si>
  <si>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</si>
  <si>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</si>
  <si>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</si>
  <si>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</si>
  <si>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</si>
  <si>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</si>
  <si>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</si>
  <si>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</si>
  <si>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</si>
  <si>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</si>
  <si>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</si>
  <si>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</si>
  <si>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</si>
  <si>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</si>
  <si>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</si>
  <si>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</si>
  <si>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</si>
  <si>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</si>
  <si>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</si>
  <si>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</si>
  <si>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</si>
  <si>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</si>
  <si>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</si>
  <si>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</si>
  <si>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</si>
  <si>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</si>
  <si>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</si>
  <si>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</si>
  <si>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</si>
  <si>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</si>
  <si>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</si>
  <si>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</si>
  <si>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</si>
  <si>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</si>
  <si>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</si>
  <si>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</si>
  <si>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</si>
  <si>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</si>
  <si>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</si>
  <si>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</si>
  <si>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</si>
  <si>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</si>
  <si>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</si>
  <si>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</si>
  <si>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</si>
  <si>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</si>
  <si>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</si>
  <si>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</si>
  <si>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</si>
  <si>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</si>
  <si>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</si>
  <si>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</si>
  <si>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</si>
  <si>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</si>
  <si>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</si>
  <si>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</si>
  <si>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</si>
  <si>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</si>
  <si>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</si>
  <si>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</si>
  <si>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</si>
  <si>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</si>
  <si>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</si>
  <si>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</si>
  <si>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</si>
  <si>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</si>
  <si>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</si>
  <si>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</si>
  <si>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</si>
  <si>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</si>
  <si>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</si>
  <si>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</si>
  <si>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</si>
  <si>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</si>
  <si>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</si>
  <si>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</si>
  <si>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</si>
  <si>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</si>
  <si>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</si>
  <si>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</si>
  <si>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</si>
  <si>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</si>
  <si>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</si>
  <si>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</si>
  <si>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</si>
  <si>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</si>
  <si>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</si>
  <si>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</si>
  <si>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</si>
  <si>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</si>
  <si>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</si>
  <si>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</si>
  <si>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</si>
  <si>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</si>
  <si>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</si>
  <si>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</si>
  <si>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</si>
  <si>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</si>
  <si>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</si>
  <si>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</si>
  <si>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</si>
  <si>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</si>
  <si>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</si>
  <si>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</si>
  <si>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</si>
  <si>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</si>
  <si>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</si>
  <si>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</si>
  <si>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</si>
  <si>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</si>
  <si>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</si>
  <si>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</si>
  <si>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</si>
  <si>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</si>
  <si>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</si>
  <si>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</si>
  <si>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</si>
  <si>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</si>
  <si>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</si>
  <si>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</si>
  <si>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</si>
  <si>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</si>
  <si>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</si>
  <si>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</si>
  <si>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</si>
  <si>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</si>
  <si>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</si>
  <si>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</si>
  <si>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</si>
  <si>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</si>
  <si>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</si>
  <si>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</si>
  <si>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</si>
  <si>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</si>
  <si>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</si>
  <si>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</si>
  <si>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</si>
  <si>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</si>
  <si>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</si>
  <si>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</si>
  <si>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</si>
  <si>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</si>
  <si>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</si>
  <si>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</si>
  <si>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</si>
  <si>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</si>
  <si>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</si>
  <si>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</si>
  <si>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</si>
  <si>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</si>
  <si>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</si>
  <si>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</si>
  <si>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</si>
  <si>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</si>
  <si>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</si>
  <si>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</si>
  <si>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</si>
  <si>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</si>
  <si>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</si>
  <si>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</si>
  <si>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</si>
  <si>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</si>
  <si>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</si>
  <si>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</si>
  <si>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</si>
  <si>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</si>
  <si>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</si>
  <si>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</si>
  <si>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</si>
  <si>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</si>
  <si>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</si>
  <si>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</si>
  <si>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</si>
  <si>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</si>
  <si>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</si>
  <si>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</si>
  <si>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</si>
  <si>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</si>
  <si>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</si>
  <si>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</si>
  <si>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</si>
  <si>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</si>
  <si>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</si>
  <si>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</si>
  <si>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</si>
  <si>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</si>
  <si>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</si>
  <si>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</si>
  <si>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</si>
  <si>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</si>
  <si>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</si>
  <si>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</si>
  <si>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</si>
  <si>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</si>
  <si>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</si>
  <si>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</si>
  <si>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</si>
  <si>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</si>
  <si>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</si>
  <si>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</si>
  <si>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</si>
  <si>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</si>
  <si>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</si>
  <si>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</si>
  <si>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</si>
  <si>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</si>
  <si>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</si>
  <si>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</si>
  <si>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</si>
  <si>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</si>
  <si>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</si>
  <si>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</si>
  <si>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</si>
  <si>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</si>
  <si>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</si>
  <si>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</si>
  <si>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</si>
  <si>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</si>
  <si>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</si>
  <si>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</si>
  <si>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</si>
  <si>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</si>
  <si>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</si>
  <si>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</si>
  <si>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</si>
  <si>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</si>
  <si>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</si>
  <si>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</si>
  <si>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</si>
  <si>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</si>
  <si>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</si>
  <si>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</si>
  <si>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</si>
  <si>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</si>
  <si>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</si>
  <si>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</si>
  <si>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</si>
  <si>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</si>
  <si>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</si>
  <si>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</si>
  <si>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</si>
  <si>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</si>
  <si>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</si>
  <si>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</si>
  <si>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</si>
  <si>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</si>
  <si>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</si>
  <si>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</si>
  <si>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</si>
  <si>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</si>
  <si>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</si>
  <si>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</si>
  <si>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</si>
  <si>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</si>
  <si>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</si>
  <si>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</si>
  <si>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</si>
  <si>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</si>
  <si>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</si>
  <si>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</si>
  <si>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</si>
  <si>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</si>
  <si>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</si>
  <si>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</si>
  <si>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</si>
  <si>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</si>
  <si>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</si>
  <si>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</si>
  <si>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</si>
  <si>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</si>
  <si>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</si>
  <si>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</si>
  <si>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</si>
  <si>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</si>
  <si>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</si>
  <si>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</si>
  <si>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</si>
  <si>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</si>
  <si>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</si>
  <si>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</si>
  <si>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</si>
  <si>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</si>
  <si>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</si>
  <si>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</si>
  <si>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</si>
  <si>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</si>
  <si>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</si>
  <si>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</si>
  <si>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</si>
  <si>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</si>
  <si>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</si>
  <si>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</si>
  <si>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</si>
  <si>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</si>
  <si>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</si>
  <si>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</si>
  <si>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</si>
  <si>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</si>
  <si>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</si>
  <si>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</si>
  <si>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</si>
  <si>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</si>
  <si>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</si>
  <si>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</si>
  <si>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</si>
  <si>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</si>
  <si>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</si>
  <si>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</si>
  <si>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</si>
  <si>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</si>
  <si>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</si>
  <si>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</si>
  <si>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</si>
  <si>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</si>
  <si>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</si>
  <si>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</si>
  <si>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</si>
  <si>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</si>
  <si>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</si>
  <si>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</si>
  <si>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</si>
  <si>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</si>
  <si>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</si>
  <si>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</si>
  <si>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</si>
  <si>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</si>
  <si>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</si>
  <si>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</si>
  <si>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</si>
  <si>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</si>
  <si>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</si>
  <si>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</si>
  <si>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</si>
  <si>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</si>
  <si>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</si>
  <si>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</si>
  <si>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</si>
  <si>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</si>
  <si>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</si>
  <si>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</si>
  <si>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</si>
  <si>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</si>
  <si>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</si>
  <si>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</si>
  <si>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</si>
  <si>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</si>
  <si>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</si>
  <si>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</si>
  <si>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</si>
  <si>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</si>
  <si>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</si>
  <si>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</si>
  <si>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</si>
  <si>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</si>
  <si>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</si>
  <si>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</si>
  <si>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</si>
  <si>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</si>
  <si>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</si>
  <si>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</si>
  <si>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</si>
  <si>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</si>
  <si>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</si>
  <si>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</si>
  <si>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</si>
  <si>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</si>
  <si>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</si>
  <si>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</si>
  <si>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</si>
  <si>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</si>
  <si>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</si>
  <si>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</si>
  <si>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</si>
  <si>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</si>
  <si>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</si>
  <si>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</si>
  <si>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</si>
  <si>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</si>
  <si>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</si>
  <si>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</si>
  <si>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</si>
  <si>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</si>
  <si>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</si>
  <si>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</si>
  <si>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</si>
  <si>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</si>
  <si>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</si>
  <si>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</si>
  <si>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</si>
  <si>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</si>
  <si>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</si>
  <si>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</si>
  <si>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</si>
  <si>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</si>
  <si>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</si>
  <si>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</si>
  <si>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</si>
  <si>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</si>
  <si>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</si>
  <si>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</si>
  <si>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</si>
  <si>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</si>
  <si>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</si>
  <si>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</si>
  <si>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</si>
  <si>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</si>
  <si>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</si>
  <si>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</si>
  <si>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</si>
  <si>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</si>
  <si>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</si>
  <si>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</si>
  <si>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</si>
  <si>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</si>
  <si>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</si>
  <si>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</si>
  <si>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</si>
  <si>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</si>
  <si>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</si>
  <si>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</si>
  <si>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</si>
  <si>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</si>
  <si>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</si>
  <si>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</si>
  <si>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</si>
  <si>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</si>
  <si>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</si>
  <si>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</si>
  <si>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</si>
  <si>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</si>
  <si>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</si>
  <si>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</si>
  <si>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</si>
  <si>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</si>
  <si>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</si>
  <si>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</si>
  <si>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</si>
  <si>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</si>
  <si>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</si>
  <si>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</si>
  <si>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</si>
  <si>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</si>
  <si>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</si>
  <si>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</si>
  <si>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</si>
  <si>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</si>
  <si>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</si>
  <si>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</si>
  <si>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</si>
  <si>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</si>
  <si>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</si>
  <si>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</si>
  <si>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</si>
  <si>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</si>
  <si>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</si>
  <si>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</si>
  <si>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</si>
  <si>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</si>
  <si>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</si>
  <si>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</si>
  <si>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</si>
  <si>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</si>
  <si>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</si>
  <si>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</si>
  <si>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</si>
  <si>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</si>
  <si>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</si>
  <si>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</si>
  <si>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</si>
  <si>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</si>
  <si>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</si>
  <si>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</si>
  <si>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</si>
  <si>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</si>
  <si>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</si>
  <si>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</si>
  <si>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</si>
  <si>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</si>
  <si>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</si>
  <si>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</si>
  <si>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</si>
  <si>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</si>
  <si>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</si>
  <si>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</si>
  <si>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</si>
  <si>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</si>
  <si>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</si>
  <si>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</si>
  <si>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</si>
  <si>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</si>
  <si>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</si>
  <si>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</si>
  <si>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</si>
  <si>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</si>
  <si>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</si>
  <si>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</si>
  <si>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</si>
  <si>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</si>
  <si>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</si>
  <si>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</si>
  <si>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</si>
  <si>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</si>
  <si>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</si>
  <si>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</si>
  <si>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</si>
  <si>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</si>
  <si>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</si>
  <si>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</si>
  <si>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</si>
  <si>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</si>
  <si>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</si>
  <si>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</si>
  <si>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</si>
  <si>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</si>
  <si>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</si>
  <si>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</si>
  <si>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</si>
  <si>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</si>
  <si>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</si>
  <si>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</si>
  <si>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</si>
  <si>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</si>
  <si>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</si>
  <si>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</si>
  <si>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</si>
  <si>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</si>
  <si>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</si>
  <si>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</si>
  <si>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</si>
  <si>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</si>
  <si>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</si>
  <si>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</si>
  <si>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</si>
  <si>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</si>
  <si>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</si>
  <si>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</si>
  <si>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</si>
  <si>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</si>
  <si>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</si>
  <si>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</si>
  <si>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</si>
  <si>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</si>
  <si>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</si>
  <si>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</si>
  <si>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</si>
  <si>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</si>
  <si>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</si>
  <si>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</si>
  <si>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</si>
  <si>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</si>
  <si>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</si>
  <si>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</si>
  <si>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</si>
  <si>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</si>
  <si>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</si>
  <si>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</si>
  <si>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</si>
  <si>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</si>
  <si>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</si>
  <si>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</si>
  <si>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</si>
  <si>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</si>
  <si>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</si>
  <si>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</si>
  <si>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</si>
  <si>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</si>
  <si>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</si>
  <si>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</si>
  <si>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</si>
  <si>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</si>
  <si>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</si>
  <si>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</si>
  <si>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</si>
  <si>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</si>
  <si>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</si>
  <si>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</si>
  <si>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</si>
  <si>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</si>
  <si>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</si>
  <si>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</si>
  <si>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</si>
  <si>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</si>
  <si>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</si>
  <si>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</si>
  <si>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</si>
  <si>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</si>
  <si>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</si>
  <si>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</si>
  <si>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</si>
  <si>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</si>
  <si>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</si>
  <si>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</si>
  <si>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</si>
  <si>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</si>
  <si>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</si>
  <si>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</si>
  <si>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</si>
  <si>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</si>
  <si>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</si>
  <si>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</si>
  <si>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</si>
  <si>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</si>
  <si>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</si>
  <si>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</si>
  <si>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</si>
  <si>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</si>
  <si>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</si>
  <si>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</si>
  <si>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</si>
  <si>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</si>
  <si>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</si>
  <si>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</si>
  <si>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</si>
  <si>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</si>
  <si>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</si>
  <si>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</si>
  <si>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</si>
  <si>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</si>
  <si>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</si>
  <si>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</si>
  <si>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</si>
  <si>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</si>
  <si>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</si>
  <si>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</si>
  <si>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</si>
  <si>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</si>
  <si>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</si>
  <si>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</si>
  <si>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</si>
  <si>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</si>
  <si>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</si>
  <si>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</si>
  <si>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</si>
  <si>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</si>
  <si>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</si>
  <si>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</si>
  <si>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</si>
  <si>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</si>
  <si>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</si>
  <si>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</si>
  <si>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</si>
  <si>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</si>
  <si>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</si>
  <si>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</si>
  <si>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</si>
  <si>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</si>
  <si>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</si>
  <si>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</si>
  <si>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</si>
  <si>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</si>
  <si>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</si>
  <si>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</si>
  <si>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</si>
  <si>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</si>
  <si>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</si>
  <si>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</si>
  <si>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</si>
  <si>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</si>
  <si>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</si>
  <si>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</si>
  <si>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</si>
  <si>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</si>
  <si>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</si>
  <si>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</si>
  <si>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</si>
  <si>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</si>
  <si>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</si>
  <si>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</si>
  <si>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</si>
  <si>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</si>
  <si>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</si>
  <si>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</si>
  <si>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</si>
  <si>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</si>
  <si>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</si>
  <si>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</si>
  <si>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</si>
  <si>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</si>
  <si>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</si>
  <si>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</si>
  <si>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</si>
  <si>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</si>
  <si>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</si>
  <si>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</si>
  <si>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</si>
  <si>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</si>
  <si>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</si>
  <si>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</si>
  <si>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</si>
  <si>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</si>
  <si>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</si>
  <si>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</si>
  <si>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</si>
  <si>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</si>
  <si>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</si>
  <si>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</si>
  <si>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</si>
  <si>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</si>
  <si>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</si>
  <si>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</si>
  <si>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</si>
  <si>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</si>
  <si>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</si>
  <si>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</si>
  <si>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</si>
  <si>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</si>
  <si>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</si>
  <si>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</si>
  <si>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</si>
  <si>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</si>
  <si>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</si>
  <si>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</si>
  <si>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</si>
  <si>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</si>
  <si>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</si>
  <si>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</si>
  <si>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</si>
  <si>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</si>
  <si>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</si>
  <si>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</si>
  <si>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</si>
  <si>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</si>
  <si>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</si>
  <si>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</si>
  <si>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</si>
  <si>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</si>
  <si>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</si>
  <si>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</si>
  <si>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</si>
  <si>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</si>
  <si>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</si>
  <si>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</si>
  <si>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</si>
  <si>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</si>
  <si>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</si>
  <si>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</si>
  <si>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</si>
  <si>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</si>
  <si>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</si>
  <si>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</si>
  <si>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</si>
  <si>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</si>
  <si>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</si>
  <si>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</si>
  <si>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</si>
  <si>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</si>
  <si>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</si>
  <si>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</si>
  <si>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</si>
  <si>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</si>
  <si>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</si>
  <si>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</si>
  <si>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</si>
  <si>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</si>
  <si>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</si>
  <si>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</si>
  <si>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</si>
  <si>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</si>
  <si>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</si>
  <si>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</si>
  <si>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</si>
  <si>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</si>
  <si>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</si>
  <si>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</si>
  <si>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</si>
  <si>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</si>
  <si>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</si>
  <si>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</si>
  <si>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</si>
  <si>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</si>
  <si>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</si>
  <si>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</si>
  <si>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</si>
  <si>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</si>
  <si>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</si>
  <si>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</si>
  <si>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</si>
  <si>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</si>
  <si>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</si>
  <si>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</si>
  <si>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</si>
  <si>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</si>
  <si>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</si>
  <si>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</si>
  <si>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</si>
  <si>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</si>
  <si>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</si>
  <si>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</si>
  <si>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</si>
  <si>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</si>
  <si>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</si>
  <si>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</si>
  <si>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</si>
  <si>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</si>
  <si>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</si>
  <si>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</si>
  <si>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</si>
  <si>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</si>
  <si>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</si>
  <si>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</si>
  <si>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</si>
  <si>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</si>
  <si>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</si>
  <si>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</si>
  <si>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</si>
  <si>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</si>
  <si>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</si>
  <si>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</si>
  <si>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</si>
  <si>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</si>
  <si>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</si>
  <si>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</si>
  <si>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</si>
  <si>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</si>
  <si>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</si>
  <si>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</si>
  <si>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</si>
  <si>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</si>
  <si>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</si>
  <si>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</si>
  <si>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</si>
  <si>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</si>
  <si>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</si>
  <si>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</si>
  <si>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</si>
  <si>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</si>
  <si>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</si>
  <si>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</si>
  <si>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</si>
  <si>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</si>
  <si>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</si>
  <si>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</si>
  <si>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</si>
  <si>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</si>
  <si>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</si>
  <si>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</si>
  <si>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</si>
  <si>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</si>
  <si>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</si>
  <si>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</si>
  <si>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</si>
  <si>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</si>
  <si>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</si>
  <si>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</si>
  <si>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</si>
  <si>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</si>
  <si>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</si>
  <si>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</si>
  <si>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</si>
  <si>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</si>
  <si>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</si>
  <si>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</si>
  <si>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</si>
  <si>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</si>
  <si>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</si>
  <si>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</si>
  <si>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</si>
  <si>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</si>
  <si>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</si>
  <si>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</si>
  <si>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</si>
  <si>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</si>
  <si>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</si>
  <si>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</si>
  <si>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</si>
  <si>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</si>
  <si>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</si>
  <si>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</si>
  <si>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</si>
  <si>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</si>
  <si>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</si>
  <si>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</si>
  <si>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</si>
  <si>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</si>
  <si>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</si>
  <si>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</si>
  <si>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</si>
  <si>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</si>
  <si>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</si>
  <si>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</si>
  <si>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</si>
  <si>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</si>
  <si>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</si>
  <si>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</si>
  <si>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</si>
  <si>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</si>
  <si>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</si>
  <si>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</si>
  <si>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</si>
  <si>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</si>
  <si>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</si>
  <si>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</si>
  <si>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</si>
  <si>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</si>
  <si>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</si>
  <si>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</si>
  <si>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</si>
  <si>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</si>
  <si>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</si>
  <si>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</si>
  <si>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</si>
  <si>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</si>
  <si>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</si>
  <si>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</si>
  <si>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</si>
  <si>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</si>
  <si>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</si>
  <si>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</si>
  <si>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</si>
  <si>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</si>
  <si>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</si>
  <si>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</si>
  <si>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</si>
  <si>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</si>
  <si>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</si>
  <si>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</si>
  <si>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</si>
  <si>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</si>
  <si>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</si>
  <si>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</si>
  <si>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</si>
  <si>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</si>
  <si>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</si>
  <si>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</si>
  <si>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</si>
  <si>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</si>
  <si>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</si>
  <si>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</si>
  <si>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</si>
  <si>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</si>
  <si>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</si>
  <si>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</si>
  <si>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</si>
  <si>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</si>
  <si>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</si>
  <si>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</si>
  <si>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</si>
  <si>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</si>
  <si>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</si>
  <si>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</si>
  <si>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</si>
  <si>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</si>
  <si>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</si>
  <si>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</si>
  <si>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</si>
  <si>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</si>
  <si>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</si>
  <si>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</si>
  <si>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</si>
  <si>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</si>
  <si>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</si>
  <si>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</si>
  <si>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</si>
  <si>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</si>
  <si>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</si>
  <si>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</si>
  <si>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</si>
  <si>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</si>
  <si>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</si>
  <si>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</si>
  <si>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</si>
  <si>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</si>
  <si>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</si>
  <si>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</si>
  <si>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</si>
  <si>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</si>
  <si>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</si>
  <si>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</si>
  <si>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</si>
  <si>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</si>
  <si>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</si>
  <si>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</si>
  <si>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</si>
  <si>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</si>
  <si>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</si>
  <si>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</si>
  <si>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</si>
  <si>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</si>
  <si>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</si>
  <si>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</si>
  <si>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</si>
  <si>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</si>
  <si>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</si>
  <si>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</si>
  <si>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</si>
  <si>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</si>
  <si>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</si>
  <si>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</si>
  <si>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</si>
  <si>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</si>
  <si>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</si>
  <si>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</si>
  <si>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</si>
  <si>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</si>
  <si>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</si>
  <si>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</si>
  <si>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</si>
  <si>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</si>
  <si>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</si>
  <si>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</si>
  <si>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</si>
  <si>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</si>
  <si>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</si>
  <si>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</si>
  <si>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</si>
  <si>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</si>
  <si>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</si>
  <si>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</si>
  <si>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</si>
  <si>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</si>
  <si>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</si>
  <si>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</si>
  <si>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</si>
  <si>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</si>
  <si>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</si>
  <si>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</si>
  <si>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</si>
  <si>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</si>
  <si>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</si>
  <si>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</si>
  <si>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</si>
  <si>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</si>
  <si>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</si>
  <si>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</si>
  <si>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</si>
  <si>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</si>
  <si>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</si>
  <si>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</si>
  <si>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</si>
  <si>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</si>
  <si>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</si>
  <si>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</si>
  <si>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</si>
  <si>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</si>
  <si>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</si>
  <si>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</si>
  <si>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</si>
  <si>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</si>
  <si>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</si>
  <si>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</si>
  <si>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</si>
  <si>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</si>
  <si>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</si>
  <si>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</si>
  <si>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</si>
  <si>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</si>
  <si>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</si>
  <si>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</si>
  <si>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</si>
  <si>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</si>
  <si>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</si>
  <si>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</si>
  <si>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</si>
  <si>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</si>
  <si>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</si>
  <si>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</si>
  <si>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</si>
  <si>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</si>
  <si>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</si>
  <si>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</si>
  <si>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</si>
  <si>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</si>
  <si>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</si>
  <si>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</si>
  <si>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</si>
  <si>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</si>
  <si>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</si>
  <si>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</si>
  <si>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</si>
  <si>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</si>
  <si>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</si>
  <si>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</si>
  <si>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</si>
  <si>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</si>
  <si>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</si>
  <si>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</si>
  <si>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</si>
  <si>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</si>
  <si>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</si>
  <si>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</si>
  <si>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</si>
  <si>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</si>
  <si>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</si>
  <si>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</si>
  <si>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</si>
  <si>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</si>
  <si>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</si>
  <si>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</si>
  <si>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</si>
  <si>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</si>
  <si>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</si>
  <si>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</si>
  <si>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</si>
  <si>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</si>
  <si>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</si>
  <si>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</si>
  <si>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</si>
  <si>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</si>
  <si>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</si>
  <si>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</si>
  <si>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</si>
  <si>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</si>
  <si>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</si>
  <si>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</si>
  <si>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</si>
  <si>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</si>
  <si>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</si>
  <si>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</si>
  <si>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</si>
  <si>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</si>
  <si>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</si>
  <si>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</si>
  <si>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</si>
  <si>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</si>
  <si>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</si>
  <si>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</si>
  <si>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</si>
  <si>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</si>
  <si>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</si>
  <si>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</si>
  <si>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</si>
  <si>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</si>
  <si>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</si>
  <si>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</si>
  <si>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</si>
  <si>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</si>
  <si>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</si>
  <si>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</si>
  <si>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</si>
  <si>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</si>
  <si>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</si>
  <si>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</si>
  <si>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</si>
  <si>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</si>
  <si>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</si>
  <si>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</si>
  <si>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</si>
  <si>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</si>
  <si>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</si>
  <si>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</si>
  <si>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</si>
  <si>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</si>
  <si>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</si>
  <si>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</si>
  <si>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</si>
  <si>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</si>
  <si>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</si>
  <si>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</si>
  <si>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</si>
  <si>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</si>
  <si>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</si>
  <si>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</si>
  <si>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</si>
  <si>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</si>
  <si>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</si>
  <si>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</si>
  <si>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</si>
  <si>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</si>
  <si>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</si>
  <si>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</si>
  <si>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</si>
  <si>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</si>
  <si>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</si>
  <si>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</si>
  <si>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</si>
  <si>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</si>
  <si>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</si>
  <si>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</si>
  <si>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</si>
  <si>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</si>
  <si>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</si>
  <si>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</si>
  <si>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</si>
  <si>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</si>
  <si>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</si>
  <si>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</si>
  <si>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</si>
  <si>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</si>
  <si>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</si>
  <si>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</si>
  <si>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</si>
  <si>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</si>
  <si>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</si>
  <si>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</si>
  <si>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</si>
  <si>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</si>
  <si>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</si>
  <si>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</si>
  <si>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</si>
  <si>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</si>
  <si>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</si>
  <si>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</si>
  <si>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</si>
  <si>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</si>
  <si>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</si>
  <si>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</si>
  <si>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</si>
  <si>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</si>
  <si>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</si>
  <si>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</si>
  <si>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</si>
  <si>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</si>
  <si>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</si>
  <si>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</si>
  <si>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</si>
  <si>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</si>
  <si>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</si>
  <si>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</si>
  <si>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</si>
  <si>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</si>
  <si>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</si>
  <si>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</si>
  <si>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</si>
  <si>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</si>
  <si>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</si>
  <si>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</si>
  <si>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</si>
  <si>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</si>
  <si>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</si>
  <si>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</si>
  <si>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</si>
  <si>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</si>
  <si>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</si>
  <si>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</si>
  <si>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</si>
  <si>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</si>
  <si>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</si>
  <si>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</si>
  <si>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</si>
  <si>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</si>
  <si>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</si>
  <si>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</si>
  <si>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</si>
  <si>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</si>
  <si>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</si>
  <si>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</si>
  <si>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</si>
  <si>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</si>
  <si>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</si>
  <si>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</si>
  <si>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</si>
  <si>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</si>
  <si>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</si>
  <si>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</si>
  <si>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</si>
  <si>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</si>
  <si>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</si>
  <si>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</si>
  <si>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</si>
  <si>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</si>
  <si>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</si>
  <si>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</si>
  <si>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</si>
  <si>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</si>
  <si>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</si>
  <si>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</si>
  <si>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</si>
  <si>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</si>
  <si>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</si>
  <si>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</si>
  <si>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</si>
  <si>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</si>
  <si>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</si>
  <si>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</si>
  <si>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</si>
  <si>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</si>
  <si>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</si>
  <si>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</si>
  <si>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</si>
  <si>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</si>
  <si>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</si>
  <si>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</si>
  <si>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</si>
  <si>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</si>
  <si>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</si>
  <si>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</si>
  <si>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</si>
  <si>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</si>
  <si>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</si>
  <si>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</si>
  <si>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</si>
  <si>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</si>
  <si>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</si>
  <si>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</si>
  <si>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</si>
  <si>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</si>
  <si>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</si>
  <si>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</si>
  <si>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</si>
  <si>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</si>
  <si>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</si>
  <si>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</si>
  <si>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</si>
  <si>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</si>
  <si>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</si>
  <si>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</si>
  <si>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</si>
  <si>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</si>
  <si>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</si>
  <si>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</si>
  <si>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</si>
  <si>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</si>
  <si>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</si>
  <si>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</si>
  <si>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</si>
  <si>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</si>
  <si>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</si>
  <si>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</si>
  <si>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</si>
  <si>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</si>
  <si>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</si>
  <si>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</si>
  <si>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</si>
  <si>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</si>
  <si>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</si>
  <si>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</si>
  <si>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</si>
  <si>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</si>
  <si>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</si>
  <si>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</si>
  <si>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</si>
  <si>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</si>
  <si>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</si>
  <si>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</si>
  <si>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</si>
  <si>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</si>
  <si>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</si>
  <si>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</si>
  <si>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</si>
  <si>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</si>
  <si>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</si>
  <si>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</si>
  <si>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</si>
  <si>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</si>
  <si>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</si>
  <si>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</si>
  <si>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</si>
  <si>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</si>
  <si>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</si>
  <si>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</si>
  <si>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</si>
  <si>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</si>
  <si>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</si>
  <si>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</si>
  <si>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</si>
  <si>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</si>
  <si>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</si>
  <si>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</si>
  <si>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</si>
  <si>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</si>
  <si>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</si>
  <si>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</si>
  <si>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</si>
  <si>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</si>
  <si>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</si>
  <si>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</si>
  <si>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</si>
  <si>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</si>
  <si>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</si>
  <si>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</si>
  <si>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</si>
  <si>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</si>
  <si>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</si>
  <si>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</si>
  <si>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</si>
  <si>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</si>
  <si>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</si>
  <si>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</si>
  <si>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</si>
  <si>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</si>
  <si>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</si>
  <si>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</si>
  <si>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</si>
  <si>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</si>
  <si>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</si>
  <si>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</si>
  <si>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</si>
  <si>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</si>
  <si>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</si>
  <si>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</si>
  <si>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</si>
  <si>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</si>
  <si>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</si>
  <si>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</si>
  <si>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</si>
  <si>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</si>
  <si>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</si>
  <si>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</si>
  <si>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</si>
  <si>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</si>
  <si>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</si>
  <si>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</si>
  <si>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</si>
  <si>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</si>
  <si>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</si>
  <si>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</si>
  <si>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</si>
  <si>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</si>
  <si>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</si>
  <si>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</si>
  <si>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</si>
  <si>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</si>
  <si>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</si>
  <si>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</si>
  <si>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</si>
  <si>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</si>
  <si>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</si>
  <si>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</si>
  <si>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</si>
  <si>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</si>
  <si>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</si>
  <si>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</si>
  <si>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</si>
  <si>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</si>
  <si>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</si>
  <si>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</si>
  <si>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</si>
  <si>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</si>
  <si>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</si>
  <si>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</si>
  <si>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</si>
  <si>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</si>
  <si>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</si>
  <si>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</si>
  <si>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</si>
  <si>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</si>
  <si>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</si>
  <si>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</si>
  <si>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</si>
  <si>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</si>
  <si>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</si>
  <si>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</si>
  <si>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</si>
  <si>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</si>
  <si>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</si>
  <si>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</si>
  <si>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</si>
  <si>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</si>
  <si>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</si>
  <si>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</si>
  <si>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</si>
  <si>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</si>
  <si>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</si>
  <si>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</si>
  <si>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</si>
  <si>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</si>
  <si>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</si>
  <si>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</si>
  <si>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</si>
  <si>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</si>
  <si>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</si>
  <si>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</si>
  <si>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</si>
  <si>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</si>
  <si>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</si>
  <si>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</si>
  <si>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</si>
  <si>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</si>
  <si>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</si>
  <si>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</si>
  <si>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</si>
  <si>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</si>
  <si>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</si>
  <si>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</si>
  <si>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</si>
  <si>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</si>
  <si>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</si>
  <si>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</si>
  <si>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</si>
  <si>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</si>
  <si>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</si>
  <si>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</si>
  <si>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</si>
  <si>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</si>
  <si>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</si>
  <si>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</si>
  <si>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</si>
  <si>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</si>
  <si>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</si>
  <si>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</si>
  <si>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</si>
  <si>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</si>
  <si>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</si>
  <si>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</si>
  <si>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</si>
  <si>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</si>
  <si>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</si>
  <si>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</si>
  <si>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</si>
  <si>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</si>
  <si>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</si>
  <si>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</si>
  <si>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</si>
  <si>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</si>
  <si>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</si>
  <si>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</si>
  <si>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</si>
  <si>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</si>
  <si>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</si>
  <si>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</si>
  <si>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</si>
  <si>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</si>
  <si>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</si>
  <si>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</si>
  <si>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</si>
  <si>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</si>
  <si>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</si>
  <si>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</si>
  <si>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</si>
  <si>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</si>
  <si>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</si>
  <si>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</si>
  <si>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</si>
  <si>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</si>
  <si>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</si>
  <si>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</si>
  <si>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</si>
  <si>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</si>
  <si>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</si>
  <si>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</si>
  <si>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</si>
  <si>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</si>
  <si>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</si>
  <si>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</si>
  <si>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</si>
  <si>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</si>
  <si>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</si>
  <si>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</si>
  <si>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</si>
  <si>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</si>
  <si>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</si>
  <si>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</si>
  <si>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</si>
  <si>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</si>
  <si>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</si>
  <si>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</si>
  <si>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</si>
  <si>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</si>
  <si>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</si>
  <si>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</si>
  <si>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</si>
  <si>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</si>
  <si>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</si>
  <si>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</si>
  <si>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</si>
  <si>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</si>
  <si>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</si>
  <si>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</si>
  <si>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</si>
  <si>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</si>
  <si>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</si>
  <si>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</si>
  <si>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</si>
  <si>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</si>
  <si>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</si>
  <si>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</si>
  <si>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</si>
  <si>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</si>
  <si>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</si>
  <si>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</si>
  <si>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</si>
  <si>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</si>
  <si>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</si>
  <si>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</si>
  <si>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</si>
  <si>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</si>
  <si>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</si>
  <si>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</si>
  <si>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</si>
  <si>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</si>
  <si>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</si>
  <si>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</si>
  <si>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</si>
  <si>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</si>
  <si>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</si>
  <si>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</si>
  <si>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</si>
  <si>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</si>
  <si>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</si>
  <si>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</si>
  <si>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</si>
  <si>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</si>
  <si>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</si>
  <si>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</si>
  <si>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</si>
  <si>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</si>
  <si>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</si>
  <si>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</si>
  <si>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</si>
  <si>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</si>
  <si>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</si>
  <si>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</si>
  <si>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</si>
  <si>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</si>
  <si>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</si>
  <si>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</si>
  <si>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</si>
  <si>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</si>
  <si>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</si>
  <si>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</si>
  <si>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</si>
  <si>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</si>
  <si>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</si>
  <si>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</si>
  <si>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</si>
  <si>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</si>
  <si>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</si>
  <si>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</si>
  <si>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</si>
  <si>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</si>
  <si>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</si>
  <si>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</si>
  <si>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</si>
  <si>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</si>
  <si>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</si>
  <si>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</si>
  <si>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</si>
  <si>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</si>
  <si>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</si>
  <si>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</si>
  <si>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</si>
  <si>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</si>
  <si>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</si>
  <si>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</si>
  <si>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</si>
  <si>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</si>
  <si>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</si>
  <si>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</si>
  <si>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</si>
  <si>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</si>
  <si>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</si>
  <si>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</si>
  <si>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</si>
  <si>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</si>
  <si>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</si>
  <si>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</si>
  <si>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</si>
  <si>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</si>
  <si>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</si>
  <si>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</si>
  <si>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</si>
  <si>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</si>
  <si>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</si>
  <si>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</si>
  <si>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</si>
  <si>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</si>
  <si>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</si>
  <si>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</si>
  <si>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</si>
  <si>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</si>
  <si>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</si>
  <si>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</si>
  <si>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</si>
  <si>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</si>
  <si>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</si>
  <si>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</si>
  <si>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</si>
  <si>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</si>
  <si>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</si>
  <si>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</si>
  <si>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</si>
  <si>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</si>
  <si>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</si>
  <si>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</si>
  <si>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</si>
  <si>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</si>
  <si>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</si>
  <si>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</si>
  <si>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</si>
  <si>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</si>
  <si>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</si>
  <si>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</si>
  <si>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</si>
  <si>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</si>
  <si>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</si>
  <si>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</si>
  <si>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</si>
  <si>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</si>
  <si>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</si>
  <si>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</si>
  <si>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</si>
  <si>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</si>
  <si>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</si>
  <si>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</si>
  <si>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</si>
  <si>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</si>
  <si>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</si>
  <si>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</si>
  <si>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</si>
  <si>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</si>
  <si>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</si>
  <si>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</si>
  <si>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</si>
  <si>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</si>
  <si>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</si>
  <si>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</si>
  <si>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</si>
  <si>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</si>
  <si>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</si>
  <si>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</si>
  <si>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</si>
  <si>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</si>
  <si>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</si>
  <si>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</si>
  <si>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</si>
  <si>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</si>
  <si>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</si>
  <si>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</si>
  <si>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</si>
  <si>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</si>
  <si>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</si>
  <si>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</si>
  <si>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</si>
  <si>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</si>
  <si>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</si>
  <si>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</si>
  <si>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</si>
  <si>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</si>
  <si>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</si>
  <si>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</si>
  <si>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</si>
  <si>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</si>
  <si>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</si>
  <si>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</si>
  <si>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</si>
  <si>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</si>
  <si>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</si>
  <si>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</si>
  <si>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</si>
  <si>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</si>
  <si>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</si>
  <si>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</si>
  <si>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</si>
  <si>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</si>
  <si>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</si>
  <si>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</si>
  <si>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</si>
  <si>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</si>
  <si>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</si>
  <si>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</si>
  <si>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</si>
  <si>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</si>
  <si>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</si>
  <si>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</si>
  <si>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</si>
  <si>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</si>
  <si>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</si>
  <si>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</si>
  <si>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</si>
  <si>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</si>
  <si>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</si>
  <si>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</si>
  <si>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</si>
  <si>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</si>
  <si>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</si>
  <si>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</si>
  <si>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</si>
  <si>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</si>
  <si>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</si>
  <si>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</si>
  <si>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</si>
  <si>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</si>
  <si>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</si>
  <si>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</si>
  <si>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</si>
  <si>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</si>
  <si>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</si>
  <si>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</si>
  <si>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</si>
  <si>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</si>
  <si>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</si>
  <si>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</si>
  <si>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</si>
  <si>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</si>
  <si>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</si>
  <si>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</si>
  <si>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</si>
  <si>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</si>
  <si>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</si>
  <si>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</si>
  <si>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</si>
  <si>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</si>
  <si>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</si>
  <si>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</si>
  <si>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</si>
  <si>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</si>
  <si>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</si>
  <si>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</si>
  <si>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</si>
  <si>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</si>
  <si>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</si>
  <si>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</si>
  <si>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</si>
  <si>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</si>
  <si>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</si>
  <si>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</si>
  <si>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</si>
  <si>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</si>
  <si>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</si>
  <si>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</si>
  <si>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</si>
  <si>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</si>
  <si>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</si>
  <si>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</si>
  <si>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</si>
  <si>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</si>
  <si>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</si>
  <si>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</si>
  <si>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</si>
  <si>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</si>
  <si>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</si>
  <si>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</si>
  <si>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</si>
  <si>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</si>
  <si>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</si>
  <si>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</si>
  <si>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</si>
  <si>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</si>
  <si>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</si>
  <si>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</si>
  <si>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</si>
  <si>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</si>
  <si>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</si>
  <si>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</si>
  <si>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</si>
  <si>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</si>
  <si>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</si>
  <si>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</si>
  <si>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</si>
  <si>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</si>
  <si>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</si>
  <si>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</si>
  <si>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</si>
  <si>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</si>
  <si>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</si>
  <si>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</si>
  <si>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</si>
  <si>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</si>
  <si>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</si>
  <si>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</si>
  <si>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</si>
  <si>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</si>
  <si>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</si>
  <si>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</si>
  <si>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</si>
  <si>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</si>
  <si>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</si>
  <si>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</si>
  <si>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</si>
  <si>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</si>
  <si>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</si>
  <si>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</si>
  <si>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</si>
  <si>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</si>
  <si>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</si>
  <si>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</si>
  <si>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</si>
  <si>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</si>
  <si>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</si>
  <si>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</si>
  <si>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</si>
  <si>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</si>
  <si>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</si>
  <si>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</si>
  <si>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</si>
  <si>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</si>
  <si>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</si>
  <si>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</si>
  <si>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</si>
  <si>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</si>
  <si>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</si>
  <si>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</si>
  <si>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</si>
  <si>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</si>
  <si>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</si>
  <si>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</si>
  <si>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</si>
  <si>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</si>
  <si>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</si>
  <si>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</si>
  <si>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</si>
  <si>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</si>
  <si>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</si>
  <si>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</si>
  <si>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</si>
  <si>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</si>
  <si>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</si>
  <si>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</si>
  <si>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</si>
  <si>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</si>
  <si>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</si>
  <si>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</si>
  <si>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</si>
  <si>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</si>
  <si>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</si>
  <si>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</si>
  <si>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</si>
  <si>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</si>
  <si>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</si>
  <si>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</si>
  <si>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</si>
  <si>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</si>
  <si>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</si>
  <si>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</si>
  <si>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</si>
  <si>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</si>
  <si>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</si>
  <si>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</si>
  <si>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</si>
  <si>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</si>
  <si>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</si>
  <si>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</si>
  <si>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</si>
  <si>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</si>
  <si>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</si>
  <si>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</si>
  <si>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</si>
  <si>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</si>
  <si>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</si>
  <si>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</si>
  <si>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</si>
  <si>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</si>
  <si>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</si>
  <si>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</si>
  <si>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</si>
  <si>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</si>
  <si>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</si>
  <si>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</si>
  <si>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</si>
  <si>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</si>
  <si>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</si>
  <si>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</si>
  <si>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</si>
  <si>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</si>
  <si>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</si>
  <si>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</si>
  <si>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</si>
  <si>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</si>
  <si>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</si>
  <si>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</si>
  <si>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</si>
  <si>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</si>
  <si>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</si>
  <si>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</si>
  <si>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</si>
  <si>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</si>
  <si>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</si>
  <si>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</si>
  <si>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</si>
  <si>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</si>
  <si>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</si>
  <si>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</si>
  <si>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</si>
  <si>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</si>
  <si>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</si>
  <si>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</si>
  <si>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</si>
  <si>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</si>
  <si>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</si>
  <si>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</si>
  <si>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</si>
  <si>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</si>
  <si>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</si>
  <si>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</si>
  <si>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</si>
  <si>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</si>
  <si>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</si>
  <si>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</si>
  <si>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</si>
  <si>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</si>
  <si>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</si>
  <si>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</si>
  <si>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</si>
  <si>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</si>
  <si>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</si>
  <si>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</si>
  <si>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</si>
  <si>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</si>
  <si>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</si>
  <si>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</si>
  <si>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</si>
  <si>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</si>
  <si>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</si>
  <si>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</si>
  <si>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</si>
  <si>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</si>
  <si>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</si>
  <si>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</si>
  <si>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</si>
  <si>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</si>
  <si>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</si>
  <si>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</si>
  <si>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</si>
  <si>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</si>
  <si>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</si>
  <si>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</si>
  <si>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</si>
  <si>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</si>
  <si>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</si>
  <si>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</si>
  <si>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</si>
  <si>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</si>
  <si>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</si>
  <si>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</si>
  <si>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</si>
  <si>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</si>
  <si>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</si>
  <si>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</si>
  <si>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</si>
  <si>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</si>
  <si>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</si>
  <si>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</si>
  <si>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</si>
  <si>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</si>
  <si>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</si>
  <si>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</si>
  <si>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</si>
  <si>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</si>
  <si>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</si>
  <si>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</si>
  <si>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</si>
  <si>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</si>
  <si>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</si>
  <si>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</si>
  <si>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</si>
  <si>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</si>
  <si>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</si>
  <si>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</si>
  <si>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</si>
  <si>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</si>
  <si>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</si>
  <si>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</si>
  <si>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</si>
  <si>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</si>
  <si>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</si>
  <si>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</si>
  <si>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</si>
  <si>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</si>
  <si>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</si>
  <si>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</si>
  <si>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</si>
  <si>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</si>
  <si>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</si>
  <si>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</si>
  <si>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</si>
  <si>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</si>
  <si>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</si>
  <si>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</si>
  <si>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</si>
  <si>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</si>
  <si>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</si>
  <si>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</si>
  <si>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</si>
  <si>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</si>
  <si>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</si>
  <si>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</si>
  <si>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</si>
  <si>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</si>
  <si>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</si>
  <si>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</si>
  <si>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</si>
  <si>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</si>
  <si>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</si>
  <si>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</si>
  <si>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</si>
  <si>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</si>
  <si>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</si>
  <si>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</si>
  <si>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</si>
  <si>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</si>
  <si>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</si>
  <si>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</si>
  <si>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</si>
  <si>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</si>
  <si>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</si>
  <si>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</si>
  <si>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</si>
  <si>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</si>
  <si>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</si>
  <si>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</si>
  <si>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</si>
  <si>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</si>
  <si>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</si>
  <si>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</si>
  <si>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</si>
  <si>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</si>
  <si>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</si>
  <si>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</si>
  <si>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</si>
  <si>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</si>
  <si>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</si>
  <si>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</si>
  <si>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</si>
  <si>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</si>
  <si>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</si>
  <si>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</si>
  <si>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</si>
  <si>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</si>
  <si>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</si>
  <si>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</si>
  <si>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</si>
  <si>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</si>
  <si>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</si>
  <si>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</si>
  <si>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</si>
  <si>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</si>
  <si>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</si>
  <si>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</si>
  <si>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</si>
  <si>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</si>
  <si>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</si>
  <si>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</si>
  <si>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</si>
  <si>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</si>
  <si>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</si>
  <si>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</si>
  <si>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</si>
  <si>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</si>
  <si>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</si>
  <si>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</si>
  <si>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</si>
  <si>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</si>
  <si>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</si>
  <si>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</si>
  <si>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</si>
  <si>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</si>
  <si>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</si>
  <si>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</si>
  <si>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</si>
  <si>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</si>
  <si>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</si>
  <si>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</si>
  <si>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</si>
  <si>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</si>
  <si>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</si>
  <si>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</si>
  <si>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</si>
  <si>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</si>
  <si>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</si>
  <si>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</si>
  <si>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</si>
  <si>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</si>
  <si>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</si>
  <si>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</si>
  <si>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</si>
  <si>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</si>
  <si>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</si>
  <si>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</si>
  <si>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</si>
  <si>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</si>
  <si>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</si>
  <si>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</si>
  <si>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</si>
  <si>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</si>
  <si>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</si>
  <si>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</si>
  <si>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</si>
  <si>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</si>
  <si>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</si>
  <si>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</si>
  <si>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</si>
  <si>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</si>
  <si>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</si>
  <si>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</si>
  <si>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</si>
  <si>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</si>
  <si>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</si>
  <si>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</si>
  <si>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</si>
  <si>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</si>
  <si>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</si>
  <si>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</si>
  <si>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</si>
  <si>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</si>
  <si>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</si>
  <si>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</si>
  <si>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</si>
  <si>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</si>
  <si>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</si>
  <si>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</si>
  <si>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</si>
  <si>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</si>
  <si>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</si>
  <si>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</si>
  <si>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</si>
  <si>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</si>
  <si>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</si>
  <si>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</si>
  <si>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</si>
  <si>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</si>
  <si>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</si>
  <si>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</si>
  <si>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</si>
  <si>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</si>
  <si>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</si>
  <si>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</si>
  <si>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</si>
  <si>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</si>
  <si>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</si>
  <si>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</si>
  <si>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</si>
  <si>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</si>
  <si>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</si>
  <si>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</si>
  <si>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</si>
  <si>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</si>
  <si>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</si>
  <si>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</si>
  <si>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</si>
  <si>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</si>
  <si>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</si>
  <si>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</si>
  <si>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</si>
  <si>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</si>
  <si>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</si>
  <si>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</si>
  <si>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</si>
  <si>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</si>
  <si>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</si>
  <si>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</si>
  <si>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</si>
  <si>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</si>
  <si>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</si>
  <si>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</si>
  <si>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</si>
  <si>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</si>
  <si>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</si>
  <si>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</si>
  <si>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</si>
  <si>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</si>
  <si>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</si>
  <si>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</si>
  <si>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</si>
  <si>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</si>
  <si>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</si>
  <si>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</si>
  <si>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</si>
  <si>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</si>
  <si>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</si>
  <si>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</si>
  <si>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</si>
  <si>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</si>
  <si>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</si>
  <si>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</si>
  <si>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</si>
  <si>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</si>
  <si>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</si>
  <si>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</si>
  <si>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</si>
  <si>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</si>
  <si>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</si>
  <si>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</si>
  <si>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</si>
  <si>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</si>
  <si>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</si>
  <si>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</si>
  <si>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</si>
  <si>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</si>
  <si>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</si>
  <si>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</si>
  <si>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</si>
  <si>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</si>
  <si>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</si>
  <si>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</si>
  <si>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</si>
  <si>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</si>
  <si>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</si>
  <si>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</si>
  <si>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</si>
  <si>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</si>
  <si>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</si>
  <si>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</si>
  <si>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</si>
  <si>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</si>
  <si>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</si>
  <si>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</si>
  <si>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</si>
  <si>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</si>
  <si>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</si>
  <si>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</si>
  <si>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</si>
  <si>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</si>
  <si>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</si>
  <si>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</si>
  <si>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</si>
  <si>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</si>
  <si>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</si>
  <si>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</si>
  <si>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</si>
  <si>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</si>
  <si>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</si>
  <si>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</si>
  <si>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</si>
  <si>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</si>
  <si>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</si>
  <si>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</si>
  <si>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</si>
  <si>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</si>
  <si>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</si>
  <si>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</si>
  <si>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</si>
  <si>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</si>
  <si>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</si>
  <si>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</si>
  <si>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</si>
  <si>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</si>
  <si>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</si>
  <si>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</si>
  <si>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</si>
  <si>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</si>
  <si>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</si>
  <si>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</si>
  <si>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</si>
  <si>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</si>
  <si>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</si>
  <si>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</si>
  <si>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</si>
  <si>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</si>
  <si>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</si>
  <si>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</si>
  <si>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</si>
  <si>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</si>
  <si>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</si>
  <si>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</si>
  <si>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</si>
  <si>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</si>
  <si>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</si>
  <si>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</si>
  <si>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</si>
  <si>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</si>
  <si>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</si>
  <si>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</si>
  <si>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</si>
  <si>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</si>
  <si>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</si>
  <si>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</si>
  <si>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</si>
  <si>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</si>
  <si>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</si>
  <si>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</si>
  <si>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</si>
  <si>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</si>
  <si>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</si>
  <si>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</si>
  <si>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</si>
  <si>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</si>
  <si>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</si>
  <si>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</si>
  <si>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</si>
  <si>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</si>
  <si>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</si>
  <si>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</si>
  <si>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</si>
  <si>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</si>
  <si>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</si>
  <si>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</si>
  <si>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</si>
  <si>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</si>
  <si>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</si>
  <si>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</si>
  <si>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</si>
  <si>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</si>
  <si>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</si>
  <si>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</si>
  <si>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</si>
  <si>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</si>
  <si>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</si>
  <si>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</si>
  <si>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</si>
  <si>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</si>
  <si>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</si>
  <si>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</si>
  <si>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</si>
  <si>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</si>
  <si>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</si>
  <si>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</si>
  <si>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</si>
  <si>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</si>
  <si>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</si>
  <si>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</si>
  <si>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</si>
  <si>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</si>
  <si>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</si>
  <si>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</si>
  <si>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</si>
  <si>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</si>
  <si>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</si>
  <si>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</si>
  <si>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</si>
  <si>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</si>
  <si>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</si>
  <si>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</si>
  <si>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</si>
  <si>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</si>
  <si>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</si>
  <si>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</si>
  <si>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</si>
  <si>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</si>
  <si>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</si>
  <si>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</si>
  <si>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</si>
  <si>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</si>
  <si>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</si>
  <si>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</si>
  <si>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</si>
  <si>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</si>
  <si>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</si>
  <si>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</si>
  <si>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</si>
  <si>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</si>
  <si>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</si>
  <si>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</si>
  <si>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</si>
  <si>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</si>
  <si>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</si>
  <si>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</si>
  <si>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</si>
  <si>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</si>
  <si>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</si>
  <si>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</si>
  <si>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</si>
  <si>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</si>
  <si>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</si>
  <si>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</si>
  <si>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</si>
  <si>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</si>
  <si>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</si>
  <si>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</si>
  <si>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</si>
  <si>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</si>
  <si>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</si>
  <si>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</si>
  <si>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</si>
  <si>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</si>
  <si>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</si>
  <si>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</si>
  <si>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</si>
  <si>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</si>
  <si>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</si>
  <si>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</si>
  <si>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</si>
  <si>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</si>
  <si>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</si>
  <si>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</si>
  <si>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</si>
  <si>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</si>
  <si>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</si>
  <si>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</si>
  <si>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</si>
  <si>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</si>
  <si>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</si>
  <si>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</si>
  <si>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</si>
  <si>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</si>
  <si>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</si>
  <si>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</si>
  <si>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</si>
  <si>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</si>
  <si>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</si>
  <si>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</si>
  <si>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</si>
  <si>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</si>
  <si>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</si>
  <si>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</si>
  <si>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</si>
  <si>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</si>
  <si>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</si>
  <si>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</si>
  <si>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</si>
  <si>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</si>
  <si>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</si>
  <si>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</si>
  <si>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</si>
  <si>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</si>
  <si>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</si>
  <si>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</si>
  <si>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</si>
  <si>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</si>
  <si>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</si>
  <si>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</si>
  <si>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</si>
  <si>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</si>
  <si>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</si>
  <si>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</si>
  <si>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</si>
  <si>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</si>
  <si>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</si>
  <si>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</si>
  <si>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</si>
  <si>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</si>
  <si>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</si>
  <si>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</si>
  <si>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</si>
  <si>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</si>
  <si>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</si>
  <si>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</si>
  <si>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</si>
  <si>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</si>
  <si>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</si>
  <si>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</si>
  <si>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</si>
  <si>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</si>
  <si>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</si>
  <si>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</si>
  <si>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</si>
  <si>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</si>
  <si>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</si>
  <si>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</si>
  <si>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</si>
  <si>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</si>
  <si>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</si>
  <si>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</si>
  <si>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</si>
  <si>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</si>
  <si>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</si>
  <si>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</si>
  <si>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</si>
  <si>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</si>
  <si>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</si>
  <si>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</si>
  <si>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</si>
  <si>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</si>
  <si>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</si>
  <si>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</si>
  <si>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</si>
  <si>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</si>
  <si>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</si>
  <si>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</si>
  <si>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</si>
  <si>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</si>
  <si>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</si>
  <si>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</si>
  <si>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</si>
  <si>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</si>
  <si>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</si>
  <si>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</si>
  <si>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</si>
  <si>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</si>
  <si>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</si>
  <si>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</si>
  <si>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</si>
  <si>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</si>
  <si>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</si>
  <si>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</si>
  <si>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</si>
  <si>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</si>
  <si>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</si>
  <si>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</si>
  <si>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</si>
  <si>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</si>
  <si>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</si>
  <si>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</si>
  <si>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</si>
  <si>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</si>
  <si>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</si>
  <si>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</si>
  <si>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</si>
  <si>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</si>
  <si>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</si>
  <si>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</si>
  <si>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</si>
  <si>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</si>
  <si>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</si>
  <si>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</si>
  <si>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</si>
  <si>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</si>
  <si>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</si>
  <si>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</si>
  <si>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</si>
  <si>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</si>
  <si>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</si>
  <si>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</si>
  <si>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</si>
  <si>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</si>
  <si>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</si>
  <si>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</si>
  <si>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</si>
  <si>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</si>
  <si>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</si>
  <si>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</si>
  <si>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</si>
  <si>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</si>
  <si>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</si>
  <si>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</si>
  <si>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</si>
  <si>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</si>
  <si>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</si>
  <si>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</si>
  <si>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</si>
  <si>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</si>
  <si>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</si>
  <si>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</si>
  <si>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</si>
  <si>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</si>
  <si>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</si>
  <si>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</si>
  <si>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</si>
  <si>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</si>
  <si>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</si>
  <si>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</si>
  <si>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</si>
  <si>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</si>
  <si>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</si>
  <si>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</si>
  <si>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</si>
  <si>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</si>
  <si>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</si>
  <si>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</si>
  <si>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</si>
  <si>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</si>
  <si>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</si>
  <si>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</si>
  <si>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</si>
  <si>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</si>
  <si>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</si>
  <si>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</si>
  <si>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</si>
  <si>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</si>
  <si>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</si>
  <si>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</si>
  <si>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</si>
  <si>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</si>
  <si>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</si>
  <si>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</si>
  <si>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</si>
  <si>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</si>
  <si>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</si>
  <si>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</si>
  <si>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</si>
  <si>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</si>
  <si>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</si>
  <si>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</si>
  <si>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</si>
  <si>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</si>
  <si>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</si>
  <si>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</si>
  <si>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</si>
  <si>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</si>
  <si>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</si>
  <si>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</si>
  <si>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</si>
  <si>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</si>
  <si>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</si>
  <si>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</si>
  <si>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</si>
  <si>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</si>
  <si>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</si>
  <si>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</si>
  <si>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</si>
  <si>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</si>
  <si>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</si>
  <si>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</si>
  <si>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</si>
  <si>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</si>
  <si>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</si>
  <si>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</si>
  <si>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</si>
  <si>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</si>
  <si>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</si>
  <si>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</si>
  <si>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</si>
  <si>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</si>
  <si>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</si>
  <si>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</si>
  <si>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</si>
  <si>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</si>
  <si>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</si>
  <si>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</si>
  <si>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</si>
  <si>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</si>
  <si>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</si>
  <si>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</si>
  <si>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</si>
  <si>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</si>
  <si>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</si>
  <si>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</si>
  <si>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</si>
  <si>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</si>
  <si>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</si>
  <si>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</si>
  <si>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</si>
  <si>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</si>
  <si>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</si>
  <si>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</si>
  <si>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</si>
  <si>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</si>
  <si>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</si>
  <si>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</si>
  <si>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</si>
  <si>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</si>
  <si>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</si>
  <si>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</si>
  <si>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</si>
  <si>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</si>
  <si>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</si>
  <si>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</si>
  <si>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</si>
  <si>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</si>
  <si>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</si>
  <si>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</si>
  <si>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</si>
  <si>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</si>
  <si>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</si>
  <si>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</si>
  <si>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</si>
  <si>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</si>
  <si>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</si>
  <si>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</si>
  <si>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</si>
  <si>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</si>
  <si>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</si>
  <si>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</si>
  <si>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</si>
  <si>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</si>
  <si>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</si>
  <si>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</si>
  <si>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</si>
  <si>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</si>
  <si>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</si>
  <si>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</si>
  <si>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</si>
  <si>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</si>
  <si>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</si>
  <si>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</si>
  <si>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</si>
  <si>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</si>
  <si>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</si>
  <si>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</si>
  <si>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</si>
  <si>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</si>
  <si>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</si>
  <si>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</si>
  <si>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</si>
  <si>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</si>
  <si>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</si>
  <si>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</si>
  <si>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</si>
  <si>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</si>
  <si>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</si>
  <si>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</si>
  <si>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</si>
  <si>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</si>
  <si>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</si>
  <si>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</si>
  <si>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</si>
  <si>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</si>
  <si>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</si>
  <si>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</si>
  <si>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</si>
  <si>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</si>
  <si>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</si>
  <si>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</si>
  <si>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</si>
  <si>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</si>
  <si>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</si>
  <si>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</si>
  <si>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</si>
  <si>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</si>
  <si>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</si>
  <si>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</si>
  <si>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</si>
  <si>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</si>
  <si>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</si>
  <si>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</si>
  <si>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</si>
  <si>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</si>
  <si>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</si>
  <si>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</si>
  <si>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</si>
  <si>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</si>
  <si>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</si>
  <si>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</si>
  <si>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</si>
  <si>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</si>
  <si>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</si>
  <si>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</si>
  <si>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</si>
  <si>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</si>
  <si>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</si>
  <si>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</si>
  <si>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</si>
  <si>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</si>
  <si>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</si>
  <si>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</si>
  <si>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</si>
  <si>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</si>
  <si>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</si>
  <si>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</si>
  <si>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</si>
  <si>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</si>
  <si>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</si>
  <si>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</si>
  <si>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</si>
  <si>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</si>
  <si>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</si>
  <si>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</si>
  <si>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</si>
  <si>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</si>
  <si>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</si>
  <si>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</si>
  <si>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</si>
  <si>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</si>
  <si>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</si>
  <si>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</si>
  <si>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</si>
  <si>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</si>
  <si>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</si>
  <si>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</si>
  <si>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</si>
  <si>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</si>
  <si>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</si>
  <si>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</si>
  <si>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</si>
  <si>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</si>
  <si>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</si>
  <si>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</si>
  <si>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</si>
  <si>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</si>
  <si>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</si>
  <si>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</si>
  <si>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</si>
  <si>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</si>
  <si>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</si>
  <si>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</si>
  <si>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</si>
  <si>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</si>
  <si>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</si>
  <si>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</si>
  <si>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</si>
  <si>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</si>
  <si>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</si>
  <si>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</si>
  <si>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</si>
  <si>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</si>
  <si>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</si>
  <si>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</si>
  <si>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</si>
  <si>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</si>
  <si>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</si>
  <si>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</si>
  <si>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</si>
  <si>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</si>
  <si>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</si>
  <si>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</si>
  <si>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</si>
  <si>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</si>
  <si>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</si>
  <si>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</si>
  <si>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</si>
  <si>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</si>
  <si>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</si>
  <si>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</si>
  <si>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</si>
  <si>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</si>
  <si>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</si>
  <si>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</si>
  <si>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</si>
  <si>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</si>
  <si>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</si>
  <si>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</si>
  <si>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</si>
  <si>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</si>
  <si>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</si>
  <si>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</si>
  <si>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</si>
  <si>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</si>
  <si>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</si>
  <si>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</si>
  <si>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</si>
  <si>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</si>
  <si>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</si>
  <si>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</si>
  <si>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</si>
  <si>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</si>
  <si>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</si>
  <si>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</si>
  <si>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</si>
  <si>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</si>
  <si>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</si>
  <si>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</si>
  <si>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</si>
  <si>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</si>
  <si>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</si>
  <si>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</si>
  <si>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</si>
  <si>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</si>
  <si>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</si>
  <si>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</si>
  <si>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</si>
  <si>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</si>
  <si>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</si>
  <si>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</si>
  <si>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</si>
  <si>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</si>
  <si>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</si>
  <si>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</si>
  <si>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</si>
  <si>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</si>
  <si>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</si>
  <si>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</si>
  <si>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</si>
  <si>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</si>
  <si>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</si>
  <si>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</si>
  <si>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</si>
  <si>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</si>
  <si>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</si>
  <si>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</si>
  <si>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</si>
  <si>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</si>
  <si>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</si>
  <si>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</si>
  <si>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</si>
  <si>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</si>
  <si>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</si>
  <si>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</si>
  <si>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</si>
  <si>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</si>
  <si>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</si>
  <si>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</si>
  <si>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</si>
  <si>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</si>
  <si>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</si>
  <si>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</si>
  <si>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</si>
  <si>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</si>
  <si>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</si>
  <si>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</si>
  <si>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</si>
  <si>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</si>
  <si>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</si>
  <si>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</si>
  <si>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</si>
  <si>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</si>
  <si>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</si>
  <si>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</si>
  <si>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</si>
  <si>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</si>
  <si>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</si>
  <si>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</si>
  <si>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</si>
  <si>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</si>
  <si>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</si>
  <si>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</si>
  <si>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</si>
  <si>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</si>
  <si>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</si>
  <si>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</si>
  <si>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</si>
  <si>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</si>
  <si>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</si>
  <si>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</si>
  <si>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</si>
  <si>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</si>
  <si>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</si>
  <si>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</si>
  <si>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</si>
  <si>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</si>
  <si>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</si>
  <si>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</si>
  <si>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</si>
  <si>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</si>
  <si>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</si>
  <si>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</si>
  <si>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</si>
  <si>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</si>
  <si>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</si>
  <si>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</si>
  <si>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</si>
  <si>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</si>
  <si>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</si>
  <si>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</si>
  <si>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</si>
  <si>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</si>
  <si>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</si>
  <si>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</si>
  <si>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</si>
  <si>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</si>
  <si>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</si>
  <si>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</si>
  <si>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</si>
  <si>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</si>
  <si>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</si>
  <si>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</si>
  <si>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</si>
  <si>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</si>
  <si>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</si>
  <si>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</si>
  <si>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</si>
  <si>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</si>
  <si>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</si>
  <si>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</si>
  <si>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</si>
  <si>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</si>
  <si>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</si>
  <si>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</si>
  <si>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</si>
  <si>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</si>
  <si>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</si>
  <si>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</si>
  <si>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</si>
  <si>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</si>
  <si>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</si>
  <si>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</si>
  <si>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</si>
  <si>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</si>
  <si>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</si>
  <si>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</si>
  <si>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</si>
  <si>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</si>
  <si>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</si>
  <si>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</si>
  <si>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</si>
  <si>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</si>
  <si>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</si>
  <si>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</si>
  <si>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</si>
  <si>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</si>
  <si>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</si>
  <si>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</si>
  <si>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</si>
  <si>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</si>
  <si>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</si>
  <si>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</si>
  <si>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</si>
  <si>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</si>
  <si>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</si>
  <si>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</si>
  <si>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</si>
  <si>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</si>
  <si>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</si>
  <si>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</si>
  <si>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</si>
  <si>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</si>
  <si>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</si>
  <si>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</si>
  <si>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</si>
  <si>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</si>
  <si>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</si>
  <si>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</si>
  <si>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</si>
  <si>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</si>
  <si>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</si>
  <si>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</si>
  <si>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</si>
  <si>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</si>
  <si>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</si>
  <si>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</si>
  <si>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</si>
  <si>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</si>
  <si>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</si>
  <si>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</si>
  <si>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</si>
  <si>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</si>
  <si>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</si>
  <si>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</si>
  <si>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</si>
  <si>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</si>
  <si>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</si>
  <si>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</si>
  <si>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</si>
  <si>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</si>
  <si>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</si>
  <si>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</si>
  <si>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</si>
  <si>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</si>
  <si>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</si>
  <si>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</si>
  <si>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</si>
  <si>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</si>
  <si>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</si>
  <si>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</si>
  <si>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</si>
  <si>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</si>
  <si>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</si>
  <si>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</si>
  <si>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</si>
  <si>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</si>
  <si>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</si>
  <si>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</si>
  <si>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</si>
  <si>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</si>
  <si>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</si>
  <si>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</si>
  <si>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</si>
  <si>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</si>
  <si>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</si>
  <si>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</si>
  <si>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</si>
  <si>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</si>
  <si>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</si>
  <si>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</si>
  <si>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</si>
  <si>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</si>
  <si>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</si>
  <si>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</si>
  <si>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</si>
  <si>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</si>
  <si>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</si>
  <si>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</si>
  <si>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</si>
  <si>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</si>
  <si>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</si>
  <si>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</si>
  <si>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</si>
  <si>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</si>
  <si>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</si>
  <si>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</si>
  <si>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</si>
  <si>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</si>
  <si>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</si>
  <si>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</si>
  <si>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</si>
  <si>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</si>
  <si>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</si>
  <si>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</si>
  <si>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</si>
  <si>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</si>
  <si>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</si>
  <si>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</si>
  <si>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</si>
  <si>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</si>
  <si>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</si>
  <si>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</si>
  <si>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</si>
  <si>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</si>
  <si>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</si>
  <si>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</si>
  <si>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</si>
  <si>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</si>
  <si>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</si>
  <si>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</si>
  <si>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</si>
  <si>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</si>
  <si>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</si>
  <si>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</si>
  <si>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</si>
  <si>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</si>
  <si>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</si>
  <si>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</si>
  <si>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</si>
  <si>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</si>
  <si>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</si>
  <si>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</si>
  <si>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</si>
  <si>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</si>
  <si>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</si>
  <si>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</si>
  <si>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</si>
  <si>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</si>
  <si>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</si>
  <si>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</si>
  <si>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</si>
  <si>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</si>
  <si>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</si>
  <si>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</si>
  <si>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</si>
  <si>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</si>
  <si>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</si>
  <si>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</si>
  <si>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</si>
  <si>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</si>
  <si>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</si>
  <si>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</si>
  <si>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</si>
  <si>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</si>
  <si>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</si>
  <si>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</si>
  <si>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</si>
  <si>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</si>
  <si>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</si>
  <si>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</si>
  <si>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</si>
  <si>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</si>
  <si>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</si>
  <si>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</si>
  <si>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</si>
  <si>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</si>
  <si>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</si>
  <si>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</si>
  <si>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</si>
  <si>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</si>
  <si>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</si>
  <si>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</si>
  <si>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</si>
  <si>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</si>
  <si>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</si>
  <si>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</si>
  <si>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</si>
  <si>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</si>
  <si>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</si>
  <si>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</si>
  <si>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</si>
  <si>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</si>
  <si>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</si>
  <si>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</si>
  <si>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</si>
  <si>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</si>
  <si>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</si>
  <si>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</si>
  <si>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</si>
  <si>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</si>
  <si>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</si>
  <si>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</si>
  <si>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</si>
  <si>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</si>
  <si>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</si>
  <si>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</si>
  <si>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</si>
  <si>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</si>
  <si>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</si>
  <si>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</si>
  <si>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</si>
  <si>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</si>
  <si>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</si>
  <si>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</si>
  <si>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</si>
  <si>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</si>
  <si>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</si>
  <si>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</si>
  <si>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</si>
  <si>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</si>
  <si>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</si>
  <si>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</si>
  <si>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</si>
  <si>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</si>
  <si>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</si>
  <si>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</si>
  <si>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</si>
  <si>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</si>
  <si>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</si>
  <si>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</si>
  <si>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</si>
  <si>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</si>
  <si>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</si>
  <si>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</si>
  <si>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</si>
  <si>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</si>
  <si>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</si>
  <si>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</si>
  <si>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</si>
  <si>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</si>
  <si>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</si>
  <si>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</si>
  <si>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</si>
  <si>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</si>
  <si>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</si>
  <si>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</si>
  <si>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</si>
  <si>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</si>
  <si>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</si>
  <si>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</si>
  <si>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</si>
  <si>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</si>
  <si>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</si>
  <si>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</si>
  <si>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</si>
  <si>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</si>
  <si>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</si>
  <si>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</si>
  <si>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</si>
  <si>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</si>
  <si>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</si>
  <si>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</si>
  <si>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</si>
  <si>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</si>
  <si>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</si>
  <si>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</si>
  <si>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</si>
  <si>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</si>
  <si>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</si>
  <si>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</si>
  <si>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</si>
  <si>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</si>
  <si>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</si>
  <si>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</si>
  <si>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</si>
  <si>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</si>
  <si>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</si>
  <si>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</si>
  <si>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</si>
  <si>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</si>
  <si>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</si>
  <si>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</si>
  <si>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</si>
  <si>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</si>
  <si>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</si>
  <si>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</si>
  <si>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</si>
  <si>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</si>
  <si>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</si>
  <si>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</si>
  <si>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</si>
  <si>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</si>
  <si>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</si>
  <si>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</si>
  <si>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</si>
  <si>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</si>
  <si>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</si>
  <si>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</si>
  <si>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</si>
  <si>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</si>
  <si>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</si>
  <si>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</si>
  <si>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</si>
  <si>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</si>
  <si>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</si>
  <si>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</si>
  <si>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</si>
  <si>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</si>
  <si>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</si>
  <si>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</si>
  <si>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</si>
  <si>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</si>
  <si>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</si>
  <si>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</si>
  <si>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</si>
  <si>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</si>
  <si>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</si>
  <si>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</si>
  <si>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</si>
  <si>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</si>
  <si>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</si>
  <si>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</si>
  <si>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</si>
  <si>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</si>
  <si>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</si>
  <si>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</si>
  <si>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</si>
  <si>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</si>
  <si>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</si>
  <si>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</si>
  <si>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</si>
  <si>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</si>
  <si>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</si>
  <si>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</si>
  <si>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</si>
  <si>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</si>
  <si>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</si>
  <si>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</si>
  <si>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</si>
  <si>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</si>
  <si>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</si>
  <si>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</si>
  <si>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</si>
  <si>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</si>
  <si>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</si>
  <si>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</si>
  <si>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</si>
  <si>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</si>
  <si>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</si>
  <si>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</si>
  <si>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</si>
  <si>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</si>
  <si>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</si>
  <si>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</si>
  <si>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</si>
  <si>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</si>
  <si>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</si>
  <si>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</si>
  <si>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</si>
  <si>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</si>
  <si>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</si>
  <si>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</si>
  <si>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</si>
  <si>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</si>
  <si>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</si>
  <si>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</si>
  <si>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</si>
  <si>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</si>
  <si>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</si>
  <si>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</si>
  <si>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</si>
  <si>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</si>
  <si>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</si>
  <si>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</si>
  <si>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</si>
  <si>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</si>
  <si>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</si>
  <si>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</si>
  <si>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</si>
  <si>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</si>
  <si>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</si>
  <si>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</si>
  <si>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</si>
  <si>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</si>
  <si>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</si>
  <si>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</si>
  <si>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</si>
  <si>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</si>
  <si>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</si>
  <si>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</si>
  <si>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</si>
  <si>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</si>
  <si>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</si>
  <si>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</si>
  <si>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</si>
  <si>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</si>
  <si>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</si>
  <si>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</si>
  <si>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</si>
  <si>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</si>
  <si>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</si>
  <si>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</si>
  <si>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</si>
  <si>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</si>
  <si>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</si>
  <si>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</si>
  <si>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</si>
  <si>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</si>
  <si>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</si>
  <si>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</si>
  <si>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</si>
  <si>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</si>
  <si>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</si>
  <si>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</si>
  <si>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</si>
  <si>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</si>
  <si>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</si>
  <si>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</si>
  <si>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</si>
  <si>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</si>
  <si>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</si>
  <si>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</si>
  <si>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</si>
  <si>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</si>
  <si>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</si>
  <si>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</si>
  <si>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</si>
  <si>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</si>
  <si>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</si>
  <si>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</si>
  <si>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</si>
  <si>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</si>
  <si>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</si>
  <si>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</si>
  <si>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</si>
  <si>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</si>
  <si>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</si>
  <si>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</si>
  <si>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</si>
  <si>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</si>
  <si>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</si>
  <si>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</si>
  <si>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</si>
  <si>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</si>
  <si>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</si>
  <si>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</si>
  <si>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</si>
  <si>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</si>
  <si>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</si>
  <si>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</si>
  <si>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</si>
  <si>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</si>
  <si>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</si>
  <si>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</si>
  <si>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</si>
  <si>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</si>
  <si>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</si>
  <si>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</si>
  <si>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</si>
  <si>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</si>
  <si>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</si>
  <si>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</si>
  <si>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</si>
  <si>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</si>
  <si>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</si>
  <si>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</si>
  <si>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</si>
  <si>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</si>
  <si>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</si>
  <si>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</si>
  <si>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</si>
  <si>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</si>
  <si>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</si>
  <si>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</si>
  <si>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</si>
  <si>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</si>
  <si>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</si>
  <si>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</si>
  <si>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</si>
  <si>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</si>
  <si>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</si>
  <si>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</si>
  <si>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</si>
  <si>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</si>
  <si>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</si>
  <si>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</si>
  <si>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</si>
  <si>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</si>
  <si>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</si>
  <si>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</si>
  <si>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</si>
  <si>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</si>
  <si>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</si>
  <si>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</si>
  <si>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</si>
  <si>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</si>
  <si>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</si>
  <si>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</si>
  <si>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</si>
  <si>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</si>
  <si>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</si>
  <si>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</si>
  <si>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</si>
  <si>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</si>
  <si>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</si>
  <si>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</si>
  <si>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</si>
  <si>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</si>
  <si>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</si>
  <si>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</si>
  <si>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</si>
  <si>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</si>
  <si>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</si>
  <si>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</si>
  <si>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</si>
  <si>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</si>
  <si>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</si>
  <si>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</si>
  <si>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</si>
  <si>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</si>
  <si>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</si>
  <si>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</si>
  <si>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</si>
  <si>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</si>
  <si>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</si>
  <si>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</si>
  <si>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</si>
  <si>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</si>
  <si>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</si>
  <si>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</si>
  <si>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</si>
  <si>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</si>
  <si>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</si>
  <si>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</si>
  <si>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</si>
  <si>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</si>
  <si>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</si>
  <si>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</si>
  <si>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</si>
  <si>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</si>
  <si>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</si>
  <si>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</si>
  <si>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</si>
  <si>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</si>
  <si>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</si>
  <si>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</si>
  <si>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</si>
  <si>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</si>
  <si>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</si>
  <si>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</si>
  <si>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</si>
  <si>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</si>
  <si>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</si>
  <si>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</si>
  <si>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</si>
  <si>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</si>
  <si>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</si>
  <si>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</si>
  <si>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</si>
  <si>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</si>
  <si>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</si>
  <si>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</si>
  <si>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</si>
  <si>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</si>
  <si>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</si>
  <si>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</si>
  <si>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</si>
  <si>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</si>
  <si>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</si>
  <si>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</si>
  <si>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</si>
  <si>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</si>
  <si>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</si>
  <si>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</si>
  <si>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</si>
  <si>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</si>
  <si>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</si>
  <si>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</si>
  <si>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</si>
  <si>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</si>
  <si>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</si>
  <si>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</si>
  <si>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</si>
  <si>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</si>
  <si>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</si>
  <si>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</si>
  <si>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</si>
  <si>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</si>
  <si>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</si>
  <si>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</si>
  <si>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</si>
  <si>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</si>
  <si>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</si>
  <si>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</si>
  <si>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</si>
  <si>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</si>
  <si>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</si>
  <si>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</si>
  <si>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</si>
  <si>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</si>
  <si>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</si>
  <si>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</si>
  <si>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</si>
  <si>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</si>
  <si>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</si>
  <si>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</si>
  <si>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</si>
  <si>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</si>
  <si>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</si>
  <si>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</si>
  <si>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</si>
  <si>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</si>
  <si>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</si>
  <si>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</si>
  <si>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</si>
  <si>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</si>
  <si>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</si>
  <si>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</si>
  <si>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</si>
  <si>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</si>
  <si>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</si>
  <si>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</si>
  <si>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</si>
  <si>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</si>
  <si>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</si>
  <si>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</si>
  <si>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</si>
  <si>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</si>
  <si>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</si>
  <si>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</si>
  <si>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</si>
  <si>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</si>
  <si>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</si>
  <si>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</si>
  <si>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</si>
  <si>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</si>
  <si>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</si>
  <si>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</si>
  <si>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</si>
  <si>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</si>
  <si>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</si>
  <si>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</si>
  <si>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</si>
  <si>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</si>
  <si>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</si>
  <si>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</si>
  <si>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</si>
  <si>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</si>
  <si>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</si>
  <si>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</si>
  <si>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</si>
  <si>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</si>
  <si>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</si>
  <si>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</si>
  <si>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</si>
  <si>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</si>
  <si>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</si>
  <si>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</si>
  <si>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</si>
  <si>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</si>
  <si>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</si>
  <si>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</si>
  <si>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</si>
  <si>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</si>
  <si>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</si>
  <si>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</si>
  <si>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</si>
  <si>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</si>
  <si>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</si>
  <si>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</si>
  <si>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</si>
  <si>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</si>
  <si>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</si>
  <si>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</si>
  <si>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</si>
  <si>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</si>
  <si>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</si>
  <si>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</si>
  <si>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</si>
  <si>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</si>
  <si>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</si>
  <si>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</si>
  <si>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</si>
  <si>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</si>
  <si>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</si>
  <si>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</si>
  <si>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</si>
  <si>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</si>
  <si>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</si>
  <si>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</si>
  <si>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</si>
  <si>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</si>
  <si>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</si>
  <si>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</si>
  <si>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</si>
  <si>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</si>
  <si>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</si>
  <si>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</si>
  <si>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</si>
  <si>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</si>
  <si>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</si>
  <si>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</si>
  <si>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</si>
  <si>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</si>
  <si>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</si>
  <si>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</si>
  <si>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</si>
  <si>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</si>
  <si>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</si>
  <si>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</si>
  <si>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</si>
  <si>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</si>
  <si>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</si>
  <si>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</si>
  <si>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</si>
  <si>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</si>
  <si>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</si>
  <si>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</si>
  <si>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</si>
  <si>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</si>
  <si>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</si>
  <si>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</si>
  <si>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</si>
  <si>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</si>
  <si>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</si>
  <si>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</si>
  <si>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</si>
  <si>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</si>
  <si>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</si>
  <si>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</si>
  <si>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</si>
  <si>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</si>
  <si>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</si>
  <si>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</si>
  <si>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</si>
  <si>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</si>
  <si>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</si>
  <si>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</si>
  <si>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</si>
  <si>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</si>
  <si>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</si>
  <si>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</si>
  <si>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</si>
  <si>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</si>
  <si>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</si>
  <si>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</si>
  <si>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</si>
  <si>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</si>
  <si>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</si>
  <si>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</si>
  <si>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</si>
  <si>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</si>
  <si>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</si>
  <si>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</si>
  <si>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</si>
  <si>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</si>
  <si>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</si>
  <si>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</si>
  <si>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</si>
  <si>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</si>
  <si>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</si>
  <si>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</si>
  <si>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</si>
  <si>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</si>
  <si>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</si>
  <si>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</si>
  <si>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</si>
  <si>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</si>
  <si>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</si>
  <si>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</si>
  <si>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</si>
  <si>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</si>
  <si>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</si>
  <si>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</si>
  <si>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</si>
  <si>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</si>
  <si>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</si>
  <si>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</si>
  <si>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</si>
  <si>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</si>
  <si>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</si>
  <si>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</si>
  <si>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</si>
  <si>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</si>
  <si>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</si>
  <si>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</si>
  <si>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</si>
  <si>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</si>
  <si>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</si>
  <si>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</si>
  <si>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</si>
  <si>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</si>
  <si>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</si>
  <si>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</si>
  <si>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</si>
  <si>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</si>
  <si>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</si>
  <si>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</si>
  <si>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</si>
  <si>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</si>
  <si>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</si>
  <si>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</si>
  <si>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</si>
  <si>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</si>
  <si>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</si>
  <si>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</si>
  <si>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</si>
  <si>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</si>
  <si>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</si>
  <si>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</si>
  <si>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</si>
  <si>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</si>
  <si>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</si>
  <si>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</si>
  <si>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</si>
  <si>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</si>
  <si>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</si>
  <si>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</si>
  <si>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</si>
  <si>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</si>
  <si>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</si>
  <si>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</si>
  <si>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</si>
  <si>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</si>
  <si>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</si>
  <si>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</si>
  <si>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</si>
  <si>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</si>
  <si>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</si>
  <si>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</si>
  <si>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</si>
  <si>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</si>
  <si>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</si>
  <si>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</si>
  <si>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</si>
  <si>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</si>
  <si>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</si>
  <si>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</si>
  <si>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</si>
  <si>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</si>
  <si>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</si>
  <si>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</si>
  <si>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</si>
  <si>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</si>
  <si>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</si>
  <si>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</si>
  <si>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</si>
  <si>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</si>
  <si>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</si>
  <si>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</si>
  <si>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</si>
  <si>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</si>
  <si>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</si>
  <si>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</si>
  <si>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</si>
  <si>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</si>
  <si>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</si>
  <si>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</si>
  <si>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</si>
  <si>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</si>
  <si>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</si>
  <si>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</si>
  <si>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</si>
  <si>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</si>
  <si>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</si>
  <si>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</si>
  <si>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</si>
  <si>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</si>
  <si>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</si>
  <si>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</si>
  <si>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</si>
  <si>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</si>
  <si>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</si>
  <si>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</si>
  <si>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</si>
  <si>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</si>
  <si>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</si>
  <si>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</si>
  <si>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</si>
  <si>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</si>
  <si>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</si>
  <si>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</si>
  <si>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</si>
  <si>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</si>
  <si>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</si>
  <si>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</si>
  <si>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</si>
  <si>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</si>
  <si>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</si>
  <si>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</si>
  <si>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</si>
  <si>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</si>
  <si>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</si>
  <si>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</si>
  <si>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</si>
  <si>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</si>
  <si>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</si>
  <si>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</si>
  <si>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</si>
  <si>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</si>
  <si>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</si>
  <si>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</si>
  <si>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</si>
  <si>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</si>
  <si>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</si>
  <si>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</si>
  <si>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</si>
  <si>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</si>
  <si>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</si>
  <si>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</si>
  <si>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</si>
  <si>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</si>
  <si>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</si>
  <si>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</si>
  <si>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</si>
  <si>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</si>
  <si>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</si>
  <si>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</si>
  <si>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</si>
  <si>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</si>
  <si>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</si>
  <si>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</si>
  <si>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</si>
  <si>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</si>
  <si>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</si>
  <si>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</si>
  <si>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</si>
  <si>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</si>
  <si>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</si>
  <si>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</si>
  <si>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</si>
  <si>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</si>
  <si>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</si>
  <si>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</si>
  <si>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</si>
  <si>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</si>
  <si>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</si>
  <si>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</si>
  <si>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</si>
  <si>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</si>
  <si>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</si>
  <si>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</si>
  <si>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</si>
  <si>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</si>
  <si>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</si>
  <si>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</si>
  <si>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</si>
  <si>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</si>
  <si>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</si>
  <si>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</si>
  <si>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</si>
  <si>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</si>
  <si>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</si>
  <si>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</si>
  <si>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</si>
  <si>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</si>
  <si>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</si>
  <si>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</si>
  <si>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</si>
  <si>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</si>
  <si>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</si>
  <si>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</si>
  <si>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</si>
  <si>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</si>
  <si>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</si>
  <si>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</si>
  <si>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</si>
  <si>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</si>
  <si>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</si>
  <si>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</si>
  <si>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</si>
  <si>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</si>
  <si>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</si>
  <si>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</si>
  <si>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</si>
  <si>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</si>
  <si>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</si>
  <si>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</si>
  <si>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</si>
  <si>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</si>
  <si>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</si>
  <si>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</si>
  <si>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</si>
  <si>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</si>
  <si>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</si>
  <si>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</si>
  <si>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</si>
  <si>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</si>
  <si>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</si>
  <si>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</si>
  <si>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</si>
  <si>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</si>
  <si>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</si>
  <si>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</si>
  <si>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</si>
  <si>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</si>
  <si>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</si>
  <si>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</si>
  <si>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</si>
  <si>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</si>
  <si>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</si>
  <si>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</si>
  <si>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</si>
  <si>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</si>
  <si>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</si>
  <si>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</si>
  <si>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</si>
  <si>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</si>
  <si>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</si>
  <si>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</si>
  <si>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</si>
  <si>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</si>
  <si>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</si>
  <si>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</si>
  <si>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</si>
  <si>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</si>
  <si>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</si>
  <si>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</si>
  <si>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</si>
  <si>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</si>
  <si>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</si>
  <si>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</si>
  <si>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</si>
  <si>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</si>
  <si>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</si>
  <si>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</si>
  <si>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</si>
  <si>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</si>
  <si>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</si>
  <si>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</si>
  <si>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</si>
  <si>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</si>
  <si>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</si>
  <si>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</si>
  <si>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</si>
  <si>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</si>
  <si>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</si>
  <si>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</si>
  <si>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</si>
  <si>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</si>
  <si>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</si>
  <si>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</si>
  <si>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</si>
  <si>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</si>
  <si>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</si>
  <si>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</si>
  <si>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</si>
  <si>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</si>
  <si>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</si>
  <si>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</si>
  <si>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</si>
  <si>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</si>
  <si>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</si>
  <si>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</si>
  <si>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</si>
  <si>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</si>
  <si>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</si>
  <si>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</si>
  <si>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</si>
  <si>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</si>
  <si>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</si>
  <si>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</si>
  <si>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</si>
  <si>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</si>
  <si>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</si>
  <si>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</si>
  <si>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</si>
  <si>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</si>
  <si>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</si>
  <si>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</si>
  <si>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</si>
  <si>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</si>
  <si>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</si>
  <si>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</si>
  <si>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</si>
  <si>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</si>
  <si>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</si>
  <si>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</si>
  <si>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</si>
  <si>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</si>
  <si>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</si>
  <si>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</si>
  <si>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</si>
  <si>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</si>
  <si>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</si>
  <si>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</si>
  <si>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</si>
  <si>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</si>
  <si>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</si>
  <si>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</si>
  <si>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</si>
  <si>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</si>
  <si>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</si>
  <si>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</si>
  <si>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</si>
  <si>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</si>
  <si>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</si>
  <si>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</si>
  <si>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</si>
  <si>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</si>
  <si>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</si>
  <si>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</si>
  <si>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</si>
  <si>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</si>
  <si>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</si>
  <si>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</si>
  <si>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</si>
  <si>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</si>
  <si>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</si>
  <si>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</si>
  <si>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</si>
  <si>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</si>
  <si>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</si>
  <si>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</si>
  <si>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</si>
  <si>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</si>
  <si>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</si>
  <si>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</si>
  <si>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</si>
  <si>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</si>
  <si>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</si>
  <si>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</si>
  <si>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</si>
  <si>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</si>
  <si>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</si>
  <si>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</si>
  <si>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</si>
  <si>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</si>
  <si>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</si>
  <si>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</si>
  <si>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</si>
  <si>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</si>
  <si>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</si>
  <si>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</si>
  <si>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</si>
  <si>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</si>
  <si>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</si>
  <si>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</si>
  <si>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</si>
  <si>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</si>
  <si>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</si>
  <si>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</si>
  <si>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</si>
  <si>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</si>
  <si>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</si>
  <si>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</si>
  <si>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</si>
  <si>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</si>
  <si>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</si>
  <si>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</si>
  <si>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</si>
  <si>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</si>
  <si>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</si>
  <si>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</si>
  <si>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</si>
  <si>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</si>
  <si>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</si>
  <si>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</si>
  <si>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</si>
  <si>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</si>
  <si>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</si>
  <si>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</si>
  <si>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</si>
  <si>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</si>
  <si>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</si>
  <si>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</si>
  <si>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</si>
  <si>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</si>
  <si>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</si>
  <si>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</si>
  <si>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</si>
  <si>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</si>
  <si>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</si>
  <si>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</si>
  <si>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</si>
  <si>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</si>
  <si>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</si>
  <si>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</si>
  <si>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</si>
  <si>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</si>
  <si>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</si>
  <si>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</si>
  <si>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</si>
  <si>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</si>
  <si>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</si>
  <si>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</si>
  <si>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</si>
  <si>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</si>
  <si>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</si>
  <si>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</si>
  <si>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</si>
  <si>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</si>
  <si>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</si>
  <si>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</si>
  <si>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</si>
  <si>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</si>
  <si>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</si>
  <si>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</si>
  <si>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</si>
  <si>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</si>
  <si>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</si>
  <si>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</si>
  <si>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</si>
  <si>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</si>
  <si>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</si>
  <si>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</si>
  <si>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</si>
  <si>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</si>
  <si>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</si>
  <si>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</si>
  <si>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</si>
  <si>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</si>
  <si>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</si>
  <si>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</si>
  <si>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</si>
  <si>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</si>
  <si>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</si>
  <si>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</si>
  <si>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</si>
  <si>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</si>
  <si>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</si>
  <si>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</si>
  <si>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</si>
  <si>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</si>
  <si>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</si>
  <si>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</si>
  <si>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</si>
  <si>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</si>
  <si>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</si>
  <si>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</si>
  <si>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</si>
  <si>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</si>
  <si>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</si>
  <si>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</si>
  <si>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</si>
  <si>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</si>
  <si>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</si>
  <si>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</si>
  <si>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</si>
  <si>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</si>
  <si>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</si>
  <si>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</si>
  <si>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</si>
  <si>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</si>
  <si>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</si>
  <si>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</si>
  <si>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</si>
  <si>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</si>
  <si>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</si>
  <si>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</si>
  <si>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</si>
  <si>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</si>
  <si>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</si>
  <si>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</si>
  <si>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</si>
  <si>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</si>
  <si>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</si>
  <si>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</si>
  <si>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</si>
  <si>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</si>
  <si>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</si>
  <si>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</si>
  <si>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</si>
  <si>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</si>
  <si>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</si>
  <si>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</si>
  <si>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</si>
  <si>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</si>
  <si>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</si>
  <si>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</si>
  <si>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</si>
  <si>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</si>
  <si>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</si>
  <si>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</si>
  <si>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</si>
  <si>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</si>
  <si>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</si>
  <si>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</si>
  <si>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</si>
  <si>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</si>
  <si>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</si>
  <si>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</si>
  <si>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</si>
  <si>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</si>
  <si>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</si>
  <si>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</si>
  <si>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</si>
  <si>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</si>
  <si>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</si>
  <si>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</si>
  <si>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</si>
  <si>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</si>
  <si>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</si>
  <si>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</si>
  <si>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</si>
  <si>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</si>
  <si>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</si>
  <si>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</si>
  <si>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</si>
  <si>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</si>
  <si>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</si>
  <si>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</si>
  <si>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</si>
  <si>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</si>
  <si>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</si>
  <si>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</si>
  <si>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</si>
  <si>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</si>
  <si>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</si>
  <si>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</si>
  <si>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</si>
  <si>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</si>
  <si>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</si>
  <si>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</si>
  <si>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</si>
  <si>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</si>
  <si>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</si>
  <si>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</si>
  <si>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</si>
  <si>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</si>
  <si>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</si>
  <si>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</si>
  <si>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</si>
  <si>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</si>
  <si>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</si>
  <si>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</si>
  <si>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</si>
  <si>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</si>
  <si>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</si>
  <si>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</si>
  <si>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</si>
  <si>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</si>
  <si>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</si>
  <si>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</si>
  <si>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</si>
  <si>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</si>
  <si>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</si>
  <si>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</si>
  <si>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</si>
  <si>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</si>
  <si>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</si>
  <si>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</si>
  <si>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</si>
  <si>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</si>
  <si>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</si>
  <si>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</si>
  <si>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</si>
  <si>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</si>
  <si>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</si>
  <si>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</si>
  <si>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</si>
  <si>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</si>
  <si>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</si>
  <si>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</si>
  <si>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</si>
  <si>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</si>
  <si>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</si>
  <si>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</si>
  <si>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</si>
  <si>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</si>
  <si>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</si>
  <si>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</si>
  <si>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</si>
  <si>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</si>
  <si>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</si>
  <si>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</si>
  <si>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</si>
  <si>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</si>
  <si>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</si>
  <si>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</si>
  <si>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</si>
  <si>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</si>
  <si>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</si>
  <si>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</si>
  <si>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</si>
  <si>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</si>
  <si>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</si>
  <si>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</si>
  <si>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</si>
  <si>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</si>
  <si>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</si>
  <si>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</si>
  <si>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</si>
  <si>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</si>
  <si>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</si>
  <si>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</si>
  <si>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</si>
  <si>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</si>
  <si>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</si>
  <si>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</si>
  <si>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</si>
  <si>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</si>
  <si>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</si>
  <si>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</si>
  <si>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</si>
  <si>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</si>
  <si>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</si>
  <si>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</si>
  <si>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</si>
  <si>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</si>
  <si>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</si>
  <si>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</si>
  <si>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</si>
  <si>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</si>
  <si>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</si>
  <si>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</si>
  <si>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</si>
  <si>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</si>
  <si>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</si>
  <si>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</si>
  <si>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</si>
  <si>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</si>
  <si>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</si>
  <si>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</si>
  <si>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</si>
  <si>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</si>
  <si>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</si>
  <si>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</si>
  <si>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</si>
  <si>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</si>
  <si>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</si>
  <si>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</si>
  <si>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</si>
  <si>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</si>
  <si>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</si>
  <si>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</si>
  <si>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</si>
  <si>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</si>
  <si>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</si>
  <si>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</si>
  <si>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</si>
  <si>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</si>
  <si>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</si>
  <si>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</si>
  <si>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</si>
  <si>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</si>
  <si>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</si>
  <si>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</si>
  <si>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</si>
  <si>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</si>
  <si>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</si>
  <si>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</si>
  <si>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</si>
  <si>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</si>
  <si>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</si>
  <si>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</si>
  <si>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</si>
  <si>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</si>
  <si>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</si>
  <si>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</si>
  <si>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</si>
  <si>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</si>
  <si>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</si>
  <si>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</si>
  <si>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</si>
  <si>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</si>
  <si>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</si>
  <si>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</si>
  <si>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</si>
  <si>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</si>
  <si>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</si>
  <si>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</si>
  <si>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</si>
  <si>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</si>
  <si>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</si>
  <si>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</si>
  <si>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</si>
  <si>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</si>
  <si>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</si>
  <si>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</si>
  <si>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</si>
  <si>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</si>
  <si>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</si>
  <si>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</si>
  <si>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</si>
  <si>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</si>
  <si>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</si>
  <si>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</si>
  <si>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</si>
  <si>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</si>
  <si>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</si>
  <si>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</si>
  <si>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</si>
  <si>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</si>
  <si>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</si>
  <si>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</si>
  <si>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</si>
  <si>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</si>
  <si>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</si>
  <si>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</si>
  <si>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</si>
  <si>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</si>
  <si>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</si>
  <si>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</si>
  <si>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</si>
  <si>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</si>
  <si>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</si>
  <si>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</si>
  <si>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</si>
  <si>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</si>
  <si>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</si>
  <si>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</si>
  <si>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</si>
  <si>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</si>
  <si>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</si>
  <si>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</si>
  <si>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</si>
  <si>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</si>
  <si>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</si>
  <si>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</si>
  <si>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</si>
  <si>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</si>
  <si>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</si>
  <si>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</si>
  <si>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</si>
  <si>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</si>
  <si>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</si>
  <si>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</si>
  <si>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</si>
  <si>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</si>
  <si>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</si>
  <si>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</si>
  <si>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</si>
  <si>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</si>
  <si>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</si>
  <si>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</si>
  <si>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</si>
  <si>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</si>
  <si>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</si>
  <si>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</si>
  <si>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</si>
  <si>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</si>
  <si>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</si>
  <si>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</si>
  <si>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</si>
  <si>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</si>
  <si>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</si>
  <si>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</si>
  <si>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</si>
  <si>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</si>
  <si>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</si>
  <si>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</si>
  <si>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</si>
  <si>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</si>
  <si>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</si>
  <si>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</si>
  <si>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</si>
  <si>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</si>
  <si>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</si>
  <si>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</si>
  <si>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</si>
  <si>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</si>
  <si>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</si>
  <si>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</si>
  <si>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</si>
  <si>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</si>
  <si>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</si>
  <si>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</si>
  <si>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</si>
  <si>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</si>
  <si>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</si>
  <si>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</si>
  <si>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</si>
  <si>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</si>
  <si>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</si>
  <si>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</si>
  <si>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</si>
  <si>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</si>
  <si>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</si>
  <si>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</si>
  <si>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</si>
  <si>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</si>
  <si>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</si>
  <si>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</si>
  <si>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</si>
  <si>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</si>
  <si>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</si>
  <si>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</si>
  <si>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</si>
  <si>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</si>
  <si>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</si>
  <si>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</si>
  <si>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</si>
  <si>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</si>
  <si>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</si>
  <si>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</si>
  <si>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</si>
  <si>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</si>
  <si>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</si>
  <si>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</si>
  <si>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</si>
  <si>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</si>
  <si>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</si>
  <si>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</si>
  <si>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</si>
  <si>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</si>
  <si>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</si>
  <si>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</si>
  <si>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</si>
  <si>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</si>
  <si>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</si>
  <si>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</si>
  <si>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</si>
  <si>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</si>
  <si>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</si>
  <si>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</si>
  <si>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</si>
  <si>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</si>
  <si>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</si>
  <si>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</si>
  <si>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</si>
  <si>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</si>
  <si>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</si>
  <si>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</si>
  <si>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</si>
  <si>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</si>
  <si>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</si>
  <si>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</si>
  <si>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</si>
  <si>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</si>
  <si>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</si>
  <si>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</si>
  <si>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</si>
  <si>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</si>
  <si>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</si>
  <si>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</si>
  <si>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</si>
  <si>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</si>
  <si>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</si>
  <si>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</si>
  <si>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</si>
  <si>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</si>
  <si>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</si>
  <si>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</si>
  <si>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</si>
  <si>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</si>
  <si>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</si>
  <si>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</si>
  <si>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</si>
  <si>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</si>
  <si>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</si>
  <si>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</si>
  <si>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</si>
  <si>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</si>
  <si>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</si>
  <si>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</si>
  <si>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</si>
  <si>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</si>
  <si>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</si>
  <si>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</si>
  <si>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</si>
  <si>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</si>
  <si>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</si>
  <si>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</si>
  <si>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</si>
  <si>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</si>
  <si>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</si>
  <si>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</si>
  <si>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</si>
  <si>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</si>
  <si>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</si>
  <si>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</si>
  <si>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</si>
  <si>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</si>
  <si>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</si>
  <si>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</si>
  <si>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</si>
  <si>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</si>
  <si>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</si>
  <si>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</si>
  <si>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</si>
  <si>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</si>
  <si>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</si>
  <si>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</si>
  <si>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</si>
  <si>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</si>
  <si>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</si>
  <si>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</si>
  <si>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</si>
  <si>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</si>
  <si>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</si>
  <si>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</si>
  <si>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</si>
  <si>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</si>
  <si>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</si>
  <si>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</si>
  <si>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</si>
  <si>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</si>
  <si>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</si>
  <si>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</si>
  <si>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</si>
  <si>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</si>
  <si>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</si>
  <si>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</si>
  <si>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</si>
  <si>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</si>
  <si>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</si>
  <si>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</si>
  <si>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</si>
  <si>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</si>
  <si>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</si>
  <si>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</si>
  <si>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</si>
  <si>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</si>
  <si>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</si>
  <si>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</si>
  <si>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</si>
  <si>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</si>
  <si>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</si>
  <si>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</si>
  <si>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</si>
  <si>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</si>
  <si>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</si>
  <si>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</si>
  <si>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</si>
  <si>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</si>
  <si>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</si>
  <si>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</si>
  <si>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</si>
  <si>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</si>
  <si>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</si>
  <si>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</si>
  <si>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</si>
  <si>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</si>
  <si>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</si>
  <si>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</si>
  <si>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</si>
  <si>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</si>
  <si>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</si>
  <si>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</si>
  <si>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</si>
  <si>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</si>
  <si>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</si>
  <si>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</si>
  <si>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</si>
  <si>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</si>
  <si>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</si>
  <si>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</si>
  <si>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</si>
  <si>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</si>
  <si>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</si>
  <si>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</si>
  <si>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</si>
  <si>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</si>
  <si>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</si>
  <si>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</si>
  <si>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</si>
  <si>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</si>
  <si>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</si>
  <si>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</si>
  <si>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</si>
  <si>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</si>
  <si>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</si>
  <si>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</si>
  <si>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</si>
  <si>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</si>
  <si>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</si>
  <si>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</si>
  <si>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</si>
  <si>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</si>
  <si>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</si>
  <si>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</si>
  <si>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</si>
  <si>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</si>
  <si>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</si>
  <si>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</si>
  <si>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</si>
  <si>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</si>
  <si>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</si>
  <si>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</si>
  <si>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</si>
  <si>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</si>
  <si>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</si>
  <si>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</si>
  <si>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</si>
  <si>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</si>
  <si>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</si>
  <si>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</si>
  <si>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</si>
  <si>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</si>
  <si>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</si>
  <si>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</si>
  <si>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</si>
  <si>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</si>
  <si>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</si>
  <si>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</si>
  <si>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</si>
  <si>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</si>
  <si>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</si>
  <si>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</si>
  <si>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</si>
  <si>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</si>
  <si>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</si>
  <si>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</si>
  <si>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</si>
  <si>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</si>
  <si>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</si>
  <si>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</si>
  <si>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</si>
  <si>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</si>
  <si>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</si>
  <si>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</si>
  <si>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</si>
  <si>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</si>
  <si>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</si>
  <si>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</si>
  <si>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</si>
  <si>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</si>
  <si>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</si>
  <si>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</si>
  <si>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</si>
  <si>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</si>
  <si>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</si>
  <si>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</si>
  <si>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</si>
  <si>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</si>
  <si>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</si>
  <si>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</si>
  <si>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</si>
  <si>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</si>
  <si>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</si>
  <si>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</si>
  <si>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</si>
  <si>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</si>
  <si>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</si>
  <si>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</si>
  <si>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</si>
  <si>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</si>
  <si>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</si>
  <si>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</si>
  <si>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</si>
  <si>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</si>
  <si>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</si>
  <si>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</si>
  <si>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</si>
  <si>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</si>
  <si>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</si>
  <si>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</si>
  <si>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</si>
  <si>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</si>
  <si>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</si>
  <si>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</si>
  <si>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</si>
  <si>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</si>
  <si>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</si>
  <si>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</si>
  <si>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</si>
  <si>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</si>
  <si>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</si>
  <si>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</si>
  <si>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</si>
  <si>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</si>
  <si>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</si>
  <si>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</si>
  <si>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</si>
  <si>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</si>
  <si>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</si>
  <si>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</si>
  <si>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</si>
  <si>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</si>
  <si>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</si>
  <si>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</si>
  <si>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</si>
  <si>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</si>
  <si>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</si>
  <si>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</si>
  <si>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</si>
  <si>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</si>
  <si>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</si>
  <si>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</si>
  <si>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</si>
  <si>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</si>
  <si>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</si>
  <si>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</si>
  <si>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</si>
  <si>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</si>
  <si>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</si>
  <si>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</si>
  <si>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</si>
  <si>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</si>
  <si>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</si>
  <si>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</si>
  <si>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</si>
  <si>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</si>
  <si>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</si>
  <si>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</si>
  <si>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</si>
  <si>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</si>
  <si>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</si>
  <si>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</si>
  <si>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</si>
  <si>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</si>
  <si>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</si>
  <si>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</si>
  <si>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</si>
  <si>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</si>
  <si>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</si>
  <si>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</si>
  <si>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</si>
  <si>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</si>
  <si>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</si>
  <si>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</si>
  <si>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</si>
  <si>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</si>
  <si>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</si>
  <si>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</si>
  <si>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</si>
  <si>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</si>
  <si>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</si>
  <si>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</si>
  <si>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</si>
  <si>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</si>
  <si>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</si>
  <si>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</si>
  <si>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</si>
  <si>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</si>
  <si>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</si>
  <si>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</si>
  <si>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</si>
  <si>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</si>
  <si>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</si>
  <si>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</si>
  <si>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</si>
  <si>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</si>
  <si>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</si>
  <si>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</si>
  <si>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</si>
  <si>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</si>
  <si>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</si>
  <si>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</si>
  <si>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</si>
  <si>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</si>
  <si>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</si>
  <si>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</si>
  <si>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</si>
  <si>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</si>
  <si>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</si>
  <si>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</si>
  <si>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</si>
  <si>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</si>
  <si>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</si>
  <si>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</si>
  <si>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</si>
  <si>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</si>
  <si>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</si>
  <si>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</si>
  <si>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</si>
  <si>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</si>
  <si>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</si>
  <si>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</si>
  <si>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</si>
  <si>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</si>
  <si>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</si>
  <si>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</si>
  <si>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</si>
  <si>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</si>
  <si>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</si>
  <si>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</si>
  <si>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</si>
  <si>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</si>
  <si>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</si>
  <si>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</si>
  <si>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</si>
  <si>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</si>
  <si>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</si>
  <si>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</si>
  <si>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</si>
  <si>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</si>
  <si>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</si>
  <si>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</si>
  <si>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</si>
  <si>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</si>
  <si>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</si>
  <si>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</si>
  <si>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</si>
  <si>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</si>
  <si>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</si>
  <si>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</si>
  <si>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</si>
  <si>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</si>
  <si>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</si>
  <si>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</si>
  <si>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</si>
  <si>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</si>
  <si>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</si>
  <si>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</si>
  <si>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</si>
  <si>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</si>
  <si>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</si>
  <si>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</si>
  <si>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</si>
  <si>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</si>
  <si>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</si>
  <si>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</si>
  <si>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</si>
  <si>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</si>
  <si>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</si>
  <si>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</si>
  <si>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</si>
  <si>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</si>
  <si>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</si>
  <si>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</si>
  <si>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</si>
  <si>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</si>
  <si>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</si>
  <si>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</si>
  <si>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</si>
  <si>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</si>
  <si>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</si>
  <si>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</si>
  <si>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</si>
  <si>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</si>
  <si>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</si>
  <si>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</si>
  <si>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</si>
  <si>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</si>
  <si>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</si>
  <si>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</si>
  <si>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</si>
  <si>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</si>
  <si>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</si>
  <si>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</si>
  <si>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</si>
  <si>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</si>
  <si>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</si>
  <si>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</si>
  <si>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</si>
  <si>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</si>
  <si>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</si>
  <si>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</si>
  <si>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</si>
  <si>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</si>
  <si>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</si>
  <si>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</si>
  <si>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</si>
  <si>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</si>
  <si>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</si>
  <si>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</si>
  <si>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</si>
  <si>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</si>
  <si>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</si>
  <si>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</si>
  <si>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</si>
  <si>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</si>
  <si>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</si>
  <si>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</si>
  <si>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</si>
  <si>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</si>
  <si>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</si>
  <si>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</si>
  <si>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</si>
  <si>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</si>
  <si>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</si>
  <si>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</si>
  <si>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</si>
  <si>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</si>
  <si>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</si>
  <si>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</si>
  <si>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</si>
  <si>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</si>
  <si>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</si>
  <si>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</si>
  <si>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</si>
  <si>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</si>
  <si>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</si>
  <si>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</si>
  <si>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</si>
  <si>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</si>
  <si>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</si>
  <si>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</si>
  <si>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</si>
  <si>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</si>
  <si>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</si>
  <si>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</si>
  <si>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</si>
  <si>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</si>
  <si>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</si>
  <si>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</si>
  <si>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</si>
  <si>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</si>
  <si>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</si>
  <si>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</si>
  <si>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</si>
  <si>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</si>
  <si>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</si>
  <si>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</si>
  <si>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</si>
  <si>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</si>
  <si>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</si>
  <si>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</si>
  <si>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</si>
  <si>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</si>
  <si>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</si>
  <si>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</si>
  <si>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</si>
  <si>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</si>
  <si>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</si>
  <si>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</si>
  <si>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</si>
  <si>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</si>
  <si>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</si>
  <si>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</si>
  <si>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</si>
  <si>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</si>
  <si>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</si>
  <si>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</si>
  <si>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</si>
  <si>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</si>
  <si>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</si>
  <si>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</si>
  <si>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</si>
  <si>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</si>
  <si>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</si>
  <si>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</si>
  <si>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</si>
  <si>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</si>
  <si>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</si>
  <si>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</si>
  <si>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</si>
  <si>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</si>
  <si>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</si>
  <si>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</si>
  <si>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</si>
  <si>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</si>
  <si>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</si>
  <si>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</si>
  <si>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</si>
  <si>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</si>
  <si>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</si>
  <si>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</si>
  <si>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</si>
  <si>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</si>
  <si>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</si>
  <si>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</si>
  <si>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</si>
  <si>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</si>
  <si>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</si>
  <si>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</si>
  <si>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</si>
  <si>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</si>
  <si>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</si>
  <si>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</si>
  <si>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</si>
  <si>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</si>
  <si>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</si>
  <si>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</si>
  <si>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</si>
  <si>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</si>
  <si>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</si>
  <si>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</si>
  <si>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</si>
  <si>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</si>
  <si>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</si>
  <si>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</si>
  <si>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</si>
  <si>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</si>
  <si>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</si>
  <si>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</si>
  <si>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</si>
  <si>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</si>
  <si>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</si>
  <si>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</si>
  <si>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</si>
  <si>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</si>
  <si>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</si>
  <si>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</si>
  <si>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</si>
  <si>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</si>
  <si>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</si>
  <si>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</si>
  <si>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</si>
  <si>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</si>
  <si>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</si>
  <si>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</si>
  <si>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</si>
  <si>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</si>
  <si>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</si>
  <si>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</si>
  <si>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</si>
  <si>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</si>
  <si>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</si>
  <si>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</si>
  <si>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</si>
  <si>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</si>
  <si>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</si>
  <si>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</si>
  <si>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</si>
  <si>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</si>
  <si>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</si>
  <si>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</si>
  <si>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</si>
  <si>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</si>
  <si>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</si>
  <si>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</si>
  <si>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</si>
  <si>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</si>
  <si>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</si>
  <si>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</si>
  <si>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</si>
  <si>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</si>
  <si>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</si>
  <si>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</si>
  <si>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</si>
  <si>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</si>
  <si>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</si>
  <si>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</si>
  <si>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</si>
  <si>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</si>
  <si>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</si>
  <si>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</si>
  <si>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</si>
  <si>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</si>
  <si>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</si>
  <si>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</si>
  <si>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</si>
  <si>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</si>
  <si>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</si>
  <si>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</si>
  <si>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</si>
  <si>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</si>
  <si>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</si>
  <si>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</si>
  <si>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</si>
  <si>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</si>
  <si>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</si>
  <si>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</si>
  <si>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</si>
  <si>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</si>
  <si>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</si>
  <si>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</si>
  <si>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</si>
  <si>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</si>
  <si>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</si>
  <si>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</si>
  <si>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</si>
  <si>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</si>
  <si>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</si>
  <si>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</si>
  <si>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</si>
  <si>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</si>
  <si>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</si>
  <si>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</si>
  <si>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</si>
  <si>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</si>
  <si>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</si>
  <si>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</si>
  <si>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</si>
  <si>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</si>
  <si>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</si>
  <si>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</si>
  <si>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</si>
  <si>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</si>
  <si>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</si>
  <si>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</si>
  <si>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</si>
  <si>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</si>
  <si>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</si>
  <si>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</si>
  <si>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</si>
  <si>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</si>
  <si>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</si>
  <si>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</si>
  <si>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</si>
  <si>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</si>
  <si>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</si>
  <si>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</si>
  <si>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</si>
  <si>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</si>
  <si>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</si>
  <si>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</si>
  <si>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</si>
  <si>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</si>
  <si>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</si>
  <si>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</si>
  <si>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</si>
  <si>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</si>
  <si>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</si>
  <si>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</si>
  <si>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</si>
  <si>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</si>
  <si>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</si>
  <si>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</si>
  <si>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</si>
  <si>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</si>
  <si>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</si>
  <si>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</si>
  <si>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</si>
  <si>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</si>
  <si>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</si>
  <si>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</si>
  <si>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</si>
  <si>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</si>
  <si>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</si>
  <si>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</si>
  <si>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</si>
  <si>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</si>
  <si>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</si>
  <si>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</si>
  <si>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</si>
  <si>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</si>
  <si>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</si>
  <si>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</si>
  <si>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</si>
  <si>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</si>
  <si>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</si>
  <si>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</si>
  <si>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</si>
  <si>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</si>
  <si>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</si>
  <si>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</si>
  <si>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</si>
  <si>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</si>
  <si>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</si>
  <si>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</si>
  <si>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</si>
  <si>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</si>
  <si>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</si>
  <si>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</si>
  <si>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</si>
  <si>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</si>
  <si>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</si>
  <si>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</si>
  <si>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</si>
  <si>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</si>
  <si>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</si>
  <si>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</si>
  <si>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</si>
  <si>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</si>
  <si>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</si>
  <si>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</si>
  <si>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</si>
  <si>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</si>
  <si>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</si>
  <si>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</si>
  <si>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</si>
  <si>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</si>
  <si>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</si>
  <si>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</si>
  <si>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</si>
  <si>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</si>
  <si>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</si>
  <si>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</si>
  <si>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</si>
  <si>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</si>
  <si>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</si>
  <si>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</si>
  <si>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</si>
  <si>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</si>
  <si>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</si>
  <si>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</si>
  <si>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</si>
  <si>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</si>
  <si>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</si>
  <si>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</si>
  <si>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</si>
  <si>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</si>
  <si>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</si>
  <si>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</si>
  <si>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</si>
  <si>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</si>
  <si>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</si>
  <si>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</si>
  <si>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</si>
  <si>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</si>
  <si>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</si>
  <si>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</si>
  <si>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</si>
  <si>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</si>
  <si>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</si>
  <si>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</si>
  <si>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</si>
  <si>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</si>
  <si>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</si>
  <si>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</si>
  <si>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</si>
  <si>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</si>
  <si>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</si>
  <si>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</si>
  <si>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</si>
  <si>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</si>
  <si>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</si>
  <si>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</si>
  <si>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</si>
  <si>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</si>
  <si>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</si>
  <si>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</si>
  <si>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</si>
  <si>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</si>
  <si>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</si>
  <si>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</si>
  <si>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</si>
  <si>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</si>
  <si>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</si>
  <si>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</si>
  <si>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</si>
  <si>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</si>
  <si>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</si>
  <si>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</si>
  <si>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</si>
  <si>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</si>
  <si>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</si>
  <si>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</si>
  <si>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</si>
  <si>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</si>
  <si>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</si>
  <si>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</si>
  <si>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</si>
  <si>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</si>
  <si>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</si>
  <si>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</si>
  <si>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</si>
  <si>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</si>
  <si>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</si>
  <si>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</si>
  <si>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</si>
  <si>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</si>
  <si>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</si>
  <si>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</si>
  <si>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</si>
  <si>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</si>
  <si>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</si>
  <si>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</si>
  <si>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</si>
  <si>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</si>
  <si>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</si>
  <si>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</si>
  <si>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</si>
  <si>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</si>
  <si>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</si>
  <si>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</si>
  <si>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</si>
  <si>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</si>
  <si>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</si>
  <si>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</si>
  <si>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</si>
  <si>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</si>
  <si>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</si>
  <si>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</si>
  <si>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</si>
  <si>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</si>
  <si>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</si>
  <si>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</si>
  <si>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</si>
  <si>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</si>
  <si>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</si>
  <si>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</si>
  <si>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</si>
  <si>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</si>
  <si>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</si>
  <si>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</si>
  <si>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</si>
  <si>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</si>
  <si>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</si>
  <si>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</si>
  <si>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</si>
  <si>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</si>
  <si>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</si>
  <si>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</si>
  <si>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</si>
  <si>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</si>
  <si>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</si>
  <si>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</si>
  <si>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</si>
  <si>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</si>
  <si>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</si>
  <si>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</si>
  <si>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</si>
  <si>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</si>
  <si>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</si>
  <si>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</si>
  <si>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</si>
  <si>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</si>
  <si>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</si>
  <si>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</si>
  <si>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</si>
  <si>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</si>
  <si>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</si>
  <si>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</si>
  <si>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</si>
  <si>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</si>
  <si>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</si>
  <si>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</si>
  <si>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</si>
  <si>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</si>
  <si>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</si>
  <si>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</si>
  <si>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</si>
  <si>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</si>
  <si>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</si>
  <si>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</si>
  <si>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</si>
  <si>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</si>
  <si>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</si>
  <si>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</si>
  <si>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</si>
  <si>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</si>
  <si>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</si>
  <si>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</si>
  <si>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</si>
  <si>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</si>
  <si>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</si>
  <si>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</si>
  <si>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</si>
  <si>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</si>
  <si>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</si>
  <si>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</si>
  <si>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</si>
  <si>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</si>
  <si>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</si>
  <si>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</si>
  <si>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</si>
  <si>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</si>
  <si>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</si>
  <si>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</si>
  <si>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</si>
  <si>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</si>
  <si>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</si>
  <si>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</si>
  <si>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</si>
  <si>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</si>
  <si>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</si>
  <si>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</si>
  <si>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</si>
  <si>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</si>
  <si>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</si>
  <si>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</si>
  <si>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</si>
  <si>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</si>
  <si>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</si>
  <si>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</si>
  <si>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</si>
  <si>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</si>
  <si>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</si>
  <si>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</si>
  <si>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</si>
  <si>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</si>
  <si>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</si>
  <si>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</si>
  <si>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</si>
  <si>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</si>
  <si>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</si>
  <si>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</si>
  <si>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</si>
  <si>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</si>
  <si>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</si>
  <si>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</si>
  <si>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</si>
  <si>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</si>
  <si>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</si>
  <si>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</si>
  <si>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</si>
  <si>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</si>
  <si>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</si>
  <si>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</si>
  <si>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</si>
  <si>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</si>
  <si>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</si>
  <si>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</si>
  <si>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</si>
  <si>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</si>
  <si>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</si>
  <si>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</si>
  <si>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</si>
  <si>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</si>
  <si>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</si>
  <si>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</si>
  <si>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</si>
  <si>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</si>
  <si>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</si>
  <si>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</si>
  <si>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</si>
  <si>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</si>
  <si>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</si>
  <si>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</si>
  <si>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</si>
  <si>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</si>
  <si>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</si>
  <si>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</si>
  <si>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</si>
  <si>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</si>
  <si>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</si>
  <si>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</si>
  <si>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</si>
  <si>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</si>
  <si>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</si>
  <si>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</si>
  <si>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</si>
  <si>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</si>
  <si>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</si>
  <si>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</si>
  <si>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</si>
  <si>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</si>
  <si>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</si>
  <si>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</si>
  <si>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</si>
  <si>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</si>
  <si>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</si>
  <si>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</si>
  <si>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</si>
  <si>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</si>
  <si>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</si>
  <si>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</si>
  <si>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</si>
  <si>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</si>
  <si>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</si>
  <si>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</si>
  <si>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</si>
  <si>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</si>
  <si>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</si>
  <si>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</si>
  <si>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</si>
  <si>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</si>
  <si>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</si>
  <si>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</si>
  <si>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</si>
  <si>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</si>
  <si>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</si>
  <si>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</si>
  <si>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</si>
  <si>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</si>
  <si>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</si>
  <si>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</si>
  <si>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</si>
  <si>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</si>
  <si>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</si>
  <si>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</si>
  <si>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</si>
  <si>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</si>
  <si>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</si>
  <si>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</si>
  <si>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</si>
  <si>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</si>
  <si>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</si>
  <si>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</si>
  <si>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</si>
  <si>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</si>
  <si>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</si>
  <si>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</si>
  <si>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</si>
  <si>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</si>
  <si>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</si>
  <si>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</si>
  <si>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</si>
  <si>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</si>
  <si>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</si>
  <si>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</si>
  <si>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</si>
  <si>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</si>
  <si>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</si>
  <si>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</si>
  <si>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</si>
  <si>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</si>
  <si>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</si>
  <si>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</si>
  <si>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</si>
  <si>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</si>
  <si>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</si>
  <si>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</si>
  <si>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</si>
  <si>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</si>
  <si>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</si>
  <si>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</si>
  <si>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</si>
  <si>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</si>
  <si>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</si>
  <si>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</si>
  <si>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</si>
  <si>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</si>
  <si>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</si>
  <si>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</si>
  <si>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</si>
  <si>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</si>
  <si>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</si>
  <si>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</si>
  <si>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</si>
  <si>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</si>
  <si>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</si>
  <si>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</si>
  <si>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</si>
  <si>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</si>
  <si>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</si>
  <si>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</si>
  <si>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</si>
  <si>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</si>
  <si>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</si>
  <si>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</si>
  <si>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</si>
  <si>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</si>
  <si>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</si>
  <si>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</si>
  <si>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</si>
  <si>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</si>
  <si>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</si>
  <si>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</si>
  <si>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</si>
  <si>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</si>
  <si>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</si>
  <si>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</si>
  <si>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</si>
  <si>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</si>
  <si>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</si>
  <si>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</si>
  <si>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</si>
  <si>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</si>
  <si>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</si>
  <si>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</si>
  <si>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</si>
  <si>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</si>
  <si>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</si>
  <si>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</si>
  <si>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</si>
  <si>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</si>
  <si>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</si>
  <si>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</si>
  <si>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</si>
  <si>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</si>
  <si>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</si>
  <si>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</si>
  <si>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</si>
  <si>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</si>
  <si>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</si>
  <si>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</si>
  <si>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</si>
  <si>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</si>
  <si>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</si>
  <si>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</si>
  <si>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</si>
  <si>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</si>
  <si>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</si>
  <si>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</si>
  <si>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</si>
  <si>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</si>
  <si>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</si>
  <si>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</si>
  <si>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</si>
  <si>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</si>
  <si>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</si>
  <si>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</si>
  <si>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</si>
  <si>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</si>
  <si>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</si>
  <si>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</si>
  <si>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</si>
  <si>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</si>
  <si>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</si>
  <si>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</si>
  <si>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</si>
  <si>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</si>
  <si>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</si>
  <si>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</si>
  <si>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</si>
  <si>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</si>
  <si>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</si>
  <si>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</si>
  <si>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</si>
  <si>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</si>
  <si>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</si>
  <si>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</si>
  <si>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</si>
  <si>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</si>
  <si>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</si>
  <si>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</si>
  <si>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</si>
  <si>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</si>
  <si>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</si>
  <si>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</si>
  <si>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</si>
  <si>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</si>
  <si>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</si>
  <si>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</si>
  <si>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</si>
  <si>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</si>
  <si>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</si>
  <si>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</si>
  <si>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</si>
  <si>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</si>
  <si>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</si>
  <si>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</si>
  <si>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</si>
  <si>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</si>
  <si>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</si>
  <si>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</si>
  <si>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</si>
  <si>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</si>
  <si>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</si>
  <si>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</si>
  <si>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</si>
  <si>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</si>
  <si>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</si>
  <si>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</si>
  <si>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</si>
  <si>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</si>
  <si>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</si>
  <si>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</si>
  <si>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</si>
  <si>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</si>
  <si>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</si>
  <si>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</si>
  <si>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</si>
  <si>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</si>
  <si>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</si>
  <si>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</si>
  <si>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</si>
  <si>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</si>
  <si>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</si>
  <si>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</si>
  <si>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</si>
  <si>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</si>
  <si>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</si>
  <si>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</si>
  <si>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</si>
  <si>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</si>
  <si>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</si>
  <si>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</si>
  <si>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</si>
  <si>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</si>
  <si>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</si>
  <si>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</si>
  <si>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</si>
  <si>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</si>
  <si>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</si>
  <si>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</si>
  <si>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</si>
  <si>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</si>
  <si>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</si>
  <si>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</si>
  <si>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</si>
  <si>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</si>
  <si>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</si>
  <si>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</si>
  <si>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</si>
  <si>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</si>
  <si>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</si>
  <si>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</si>
  <si>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</si>
  <si>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</si>
  <si>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</si>
  <si>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</si>
  <si>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</si>
  <si>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</si>
  <si>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</si>
  <si>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</si>
  <si>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</si>
  <si>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</si>
  <si>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</si>
  <si>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</si>
  <si>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</si>
  <si>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</si>
  <si>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</si>
  <si>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</si>
  <si>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</si>
  <si>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</si>
  <si>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</si>
  <si>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</si>
  <si>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</si>
  <si>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</si>
  <si>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</si>
  <si>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</si>
  <si>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</si>
  <si>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</si>
  <si>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</si>
  <si>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</si>
  <si>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</si>
  <si>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</si>
  <si>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</si>
  <si>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</si>
  <si>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</si>
  <si>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</si>
  <si>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</si>
  <si>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</si>
  <si>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</si>
  <si>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</si>
  <si>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</si>
  <si>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</si>
  <si>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</si>
  <si>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</si>
  <si>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</si>
  <si>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</si>
  <si>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</si>
  <si>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</si>
  <si>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</si>
  <si>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</si>
  <si>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</si>
  <si>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</si>
  <si>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</si>
  <si>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</si>
  <si>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</si>
  <si>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</si>
  <si>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</si>
  <si>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</si>
  <si>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</si>
  <si>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</si>
  <si>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</si>
  <si>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</si>
  <si>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</si>
  <si>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</si>
  <si>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</si>
  <si>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</si>
  <si>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</si>
  <si>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</si>
  <si>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</si>
  <si>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</si>
  <si>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</si>
  <si>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</si>
  <si>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</si>
  <si>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</si>
  <si>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</si>
  <si>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</si>
  <si>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</si>
  <si>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</si>
  <si>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</si>
  <si>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</si>
  <si>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</si>
  <si>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</si>
  <si>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</si>
  <si>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</si>
  <si>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</si>
  <si>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</si>
  <si>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</si>
  <si>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</si>
  <si>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</si>
  <si>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</si>
  <si>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</si>
  <si>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</si>
  <si>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</si>
  <si>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</si>
  <si>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</si>
  <si>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</si>
  <si>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</si>
  <si>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</si>
  <si>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</si>
  <si>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</si>
  <si>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</si>
  <si>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</si>
  <si>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</si>
  <si>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</si>
  <si>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</si>
  <si>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</si>
  <si>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</si>
  <si>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</si>
  <si>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</si>
  <si>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</si>
  <si>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</si>
  <si>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</si>
  <si>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</si>
  <si>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</si>
  <si>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</si>
  <si>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</si>
  <si>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</si>
  <si>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</si>
  <si>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</si>
  <si>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</si>
  <si>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</si>
  <si>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</si>
  <si>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</si>
  <si>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</si>
  <si>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</si>
  <si>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</si>
  <si>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</si>
  <si>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</si>
  <si>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</si>
  <si>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</si>
  <si>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</si>
  <si>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</si>
  <si>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</si>
  <si>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</si>
  <si>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</si>
  <si>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</si>
  <si>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</si>
  <si>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</si>
  <si>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</si>
  <si>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</si>
  <si>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</si>
  <si>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</si>
  <si>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</si>
  <si>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</si>
  <si>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</si>
  <si>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</si>
  <si>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</si>
  <si>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</si>
  <si>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</si>
  <si>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</si>
  <si>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</si>
  <si>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</si>
  <si>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</si>
  <si>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</si>
  <si>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</si>
  <si>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</si>
  <si>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</si>
  <si>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</si>
  <si>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</si>
  <si>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</si>
  <si>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</si>
  <si>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</si>
  <si>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</si>
  <si>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</si>
  <si>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</si>
  <si>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</si>
  <si>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</si>
  <si>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</si>
  <si>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</si>
  <si>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</si>
  <si>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</si>
  <si>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</si>
  <si>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</si>
  <si>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</si>
  <si>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</si>
  <si>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</si>
  <si>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</si>
  <si>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</si>
  <si>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</si>
  <si>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</si>
  <si>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</si>
  <si>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</si>
  <si>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</si>
  <si>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</si>
  <si>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</si>
  <si>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</si>
  <si>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</si>
  <si>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</si>
  <si>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</si>
  <si>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</si>
  <si>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</si>
  <si>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</si>
  <si>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</si>
  <si>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</si>
  <si>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</si>
  <si>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</si>
  <si>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</si>
  <si>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</si>
  <si>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</si>
  <si>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</si>
  <si>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</si>
  <si>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</si>
  <si>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</si>
  <si>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</si>
  <si>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</si>
  <si>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</si>
  <si>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</si>
  <si>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</si>
  <si>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</si>
  <si>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</si>
  <si>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</si>
  <si>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</si>
  <si>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</si>
  <si>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</si>
  <si>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</si>
  <si>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</si>
  <si>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</si>
  <si>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</si>
  <si>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</si>
  <si>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</si>
  <si>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</si>
  <si>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</si>
  <si>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</si>
  <si>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</si>
  <si>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</si>
  <si>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</si>
  <si>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</si>
  <si>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</si>
  <si>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</si>
  <si>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</si>
  <si>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</si>
  <si>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</si>
  <si>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</si>
  <si>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</si>
  <si>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</si>
  <si>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</si>
  <si>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</si>
  <si>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</si>
  <si>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</si>
  <si>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</si>
  <si>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</si>
  <si>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</si>
  <si>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</si>
  <si>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</si>
  <si>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</si>
  <si>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</si>
  <si>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</si>
  <si>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</si>
  <si>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</si>
  <si>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</si>
  <si>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</si>
  <si>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</si>
  <si>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</si>
  <si>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</si>
  <si>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</si>
  <si>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</si>
  <si>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</si>
  <si>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</si>
  <si>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</si>
  <si>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</si>
  <si>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</si>
  <si>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</si>
  <si>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</si>
  <si>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</si>
  <si>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</si>
  <si>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</si>
  <si>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</si>
  <si>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</si>
  <si>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</si>
  <si>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</si>
  <si>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</si>
  <si>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</si>
  <si>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</si>
  <si>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</si>
  <si>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</si>
  <si>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</si>
  <si>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</si>
  <si>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</si>
  <si>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</si>
  <si>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</si>
  <si>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</si>
  <si>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</si>
  <si>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</si>
  <si>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</si>
  <si>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</si>
  <si>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</si>
  <si>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</si>
  <si>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</si>
  <si>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</si>
  <si>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</si>
  <si>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</si>
  <si>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</si>
  <si>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</si>
  <si>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</si>
  <si>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</si>
  <si>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</si>
  <si>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</si>
  <si>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</si>
  <si>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</si>
  <si>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</si>
  <si>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</si>
  <si>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</si>
  <si>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</si>
  <si>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</si>
  <si>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</si>
  <si>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</si>
  <si>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</si>
  <si>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</si>
  <si>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</si>
  <si>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</si>
  <si>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</si>
  <si>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</si>
  <si>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</si>
  <si>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</si>
  <si>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</si>
  <si>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</si>
  <si>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</si>
  <si>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</si>
  <si>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</si>
  <si>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</si>
  <si>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</si>
  <si>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</si>
  <si>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</si>
  <si>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</si>
  <si>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</si>
  <si>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</si>
  <si>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</si>
  <si>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</si>
  <si>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</si>
  <si>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</si>
  <si>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</si>
  <si>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</si>
  <si>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</si>
  <si>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</si>
  <si>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</si>
  <si>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</si>
  <si>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</si>
  <si>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</si>
  <si>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</si>
  <si>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</si>
  <si>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</si>
  <si>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</si>
  <si>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</si>
  <si>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</si>
  <si>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</si>
  <si>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</si>
  <si>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</si>
  <si>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</si>
  <si>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</si>
  <si>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</si>
  <si>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</si>
  <si>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</si>
  <si>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</si>
  <si>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</si>
  <si>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</si>
  <si>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</si>
  <si>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</si>
  <si>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</si>
  <si>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</si>
  <si>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</si>
  <si>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</si>
  <si>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</si>
  <si>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</si>
  <si>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</si>
  <si>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</si>
  <si>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</si>
  <si>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</si>
  <si>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</si>
  <si>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</si>
  <si>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</si>
  <si>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</si>
  <si>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</si>
  <si>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</si>
  <si>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</si>
  <si>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</si>
  <si>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</si>
  <si>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</si>
  <si>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</si>
  <si>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</si>
  <si>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</si>
  <si>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</si>
  <si>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</si>
  <si>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</si>
  <si>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</si>
  <si>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</si>
  <si>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</si>
  <si>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</si>
  <si>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</si>
  <si>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</si>
  <si>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</si>
  <si>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</si>
  <si>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</si>
  <si>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</si>
  <si>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</si>
  <si>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</si>
  <si>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</si>
  <si>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</si>
  <si>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</si>
  <si>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</si>
  <si>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</si>
  <si>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</si>
  <si>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</si>
  <si>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</si>
  <si>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</si>
  <si>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</si>
  <si>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</si>
  <si>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</si>
  <si>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</si>
  <si>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</si>
  <si>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</si>
  <si>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</si>
  <si>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</si>
  <si>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</si>
  <si>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</si>
  <si>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</si>
  <si>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</si>
  <si>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</si>
  <si>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</si>
  <si>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</si>
  <si>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</si>
  <si>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</si>
  <si>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</si>
  <si>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</si>
  <si>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</si>
  <si>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</si>
  <si>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</si>
  <si>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</si>
  <si>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</si>
  <si>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</si>
  <si>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</si>
  <si>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</si>
  <si>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</si>
  <si>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</si>
  <si>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</si>
  <si>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</si>
  <si>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</si>
  <si>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</si>
  <si>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</si>
  <si>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</si>
  <si>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</si>
  <si>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</si>
  <si>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</si>
  <si>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</si>
  <si>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</si>
  <si>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</si>
  <si>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</si>
  <si>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</si>
  <si>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</si>
  <si>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</si>
  <si>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</si>
  <si>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</si>
  <si>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</si>
  <si>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</si>
  <si>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</si>
  <si>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</si>
  <si>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</si>
  <si>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</si>
  <si>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</si>
  <si>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</si>
  <si>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</si>
  <si>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</si>
  <si>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</si>
  <si>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</si>
  <si>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</si>
  <si>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</si>
  <si>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</si>
  <si>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</si>
  <si>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</si>
  <si>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</si>
  <si>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</si>
  <si>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</si>
  <si>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</si>
  <si>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</si>
  <si>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</si>
  <si>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</si>
  <si>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</si>
  <si>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</si>
  <si>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</si>
  <si>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</si>
  <si>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</si>
  <si>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</si>
  <si>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</si>
  <si>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</si>
  <si>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</si>
  <si>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</si>
  <si>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</si>
  <si>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</si>
  <si>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</si>
  <si>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</si>
  <si>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</si>
  <si>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</si>
  <si>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</si>
  <si>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</si>
  <si>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</si>
  <si>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</si>
  <si>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</si>
  <si>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</si>
  <si>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</si>
  <si>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</si>
  <si>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</si>
  <si>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</si>
  <si>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</si>
  <si>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</si>
  <si>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</si>
  <si>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</si>
  <si>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</si>
  <si>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</si>
  <si>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</si>
  <si>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</si>
  <si>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</si>
  <si>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</si>
  <si>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</si>
  <si>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</si>
  <si>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</si>
  <si>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</si>
  <si>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</si>
  <si>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</si>
  <si>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</si>
  <si>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</si>
  <si>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</si>
  <si>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</si>
  <si>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</si>
  <si>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</si>
  <si>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</si>
  <si>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</si>
  <si>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</si>
  <si>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</si>
  <si>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</si>
  <si>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</si>
  <si>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</si>
  <si>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</si>
  <si>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</si>
  <si>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</si>
  <si>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</si>
  <si>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</si>
  <si>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</si>
  <si>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</si>
  <si>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</si>
  <si>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</si>
  <si>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</si>
  <si>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</si>
  <si>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</si>
  <si>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</si>
  <si>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</si>
  <si>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</si>
  <si>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</si>
  <si>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</si>
  <si>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</si>
  <si>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</si>
  <si>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</si>
  <si>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</si>
  <si>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</si>
  <si>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</si>
  <si>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</si>
  <si>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</si>
  <si>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</si>
  <si>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</si>
  <si>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</si>
  <si>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</si>
  <si>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</si>
  <si>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</si>
  <si>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</si>
  <si>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</si>
  <si>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</si>
  <si>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</si>
  <si>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</si>
  <si>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</si>
  <si>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</si>
  <si>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</si>
  <si>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</si>
  <si>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</si>
  <si>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</si>
  <si>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</si>
  <si>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</si>
  <si>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</si>
  <si>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</si>
  <si>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</si>
  <si>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</si>
  <si>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</si>
  <si>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</si>
  <si>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</si>
  <si>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</si>
  <si>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</si>
  <si>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</si>
  <si>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</si>
  <si>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</si>
  <si>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</si>
  <si>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</si>
  <si>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</si>
  <si>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</si>
  <si>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</si>
  <si>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</si>
  <si>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</si>
  <si>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</si>
  <si>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</si>
  <si>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</si>
  <si>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</si>
  <si>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</si>
  <si>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</si>
  <si>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</si>
  <si>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</si>
  <si>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</si>
  <si>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</si>
  <si>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</si>
  <si>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</si>
  <si>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</si>
  <si>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</si>
  <si>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</si>
  <si>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</si>
  <si>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</si>
  <si>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</si>
  <si>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</si>
  <si>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</si>
  <si>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</si>
  <si>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</si>
  <si>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</si>
  <si>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</si>
  <si>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</si>
  <si>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</si>
  <si>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</si>
  <si>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</si>
  <si>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</si>
  <si>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</si>
  <si>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</si>
  <si>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</si>
  <si>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</si>
  <si>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</si>
  <si>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</si>
  <si>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</si>
  <si>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</si>
  <si>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</si>
  <si>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</si>
  <si>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</si>
  <si>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</si>
  <si>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</si>
  <si>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</si>
  <si>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</si>
  <si>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</si>
  <si>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</si>
  <si>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</si>
  <si>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</si>
  <si>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</si>
  <si>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</si>
  <si>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</si>
  <si>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</si>
  <si>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</si>
  <si>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</si>
  <si>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</si>
  <si>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</si>
  <si>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</si>
  <si>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</si>
  <si>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</si>
  <si>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</si>
  <si>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</si>
  <si>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</si>
  <si>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</si>
  <si>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</si>
  <si>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</si>
  <si>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</si>
  <si>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</si>
  <si>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</si>
  <si>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</si>
  <si>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</si>
  <si>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</si>
  <si>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</si>
  <si>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</si>
  <si>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</si>
  <si>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</si>
  <si>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</si>
  <si>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</si>
  <si>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</si>
  <si>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</si>
  <si>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</si>
  <si>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</si>
  <si>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</si>
  <si>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</si>
  <si>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</si>
  <si>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</si>
  <si>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</si>
  <si>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</si>
  <si>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</si>
  <si>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</si>
  <si>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</si>
  <si>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</si>
  <si>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</si>
  <si>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</si>
  <si>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</si>
  <si>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</si>
  <si>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</si>
  <si>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</si>
  <si>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</si>
  <si>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</si>
  <si>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</si>
  <si>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</si>
  <si>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</si>
  <si>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</si>
  <si>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</si>
  <si>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</si>
  <si>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</si>
  <si>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</si>
  <si>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</si>
  <si>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</si>
  <si>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</si>
  <si>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</si>
  <si>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</si>
  <si>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</si>
  <si>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</si>
  <si>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</si>
  <si>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</si>
  <si>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</si>
  <si>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</si>
  <si>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</si>
  <si>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</si>
  <si>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</si>
  <si>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</si>
  <si>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</si>
  <si>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</si>
  <si>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</si>
  <si>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</si>
  <si>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</si>
  <si>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</si>
  <si>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</si>
  <si>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</si>
  <si>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</si>
  <si>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</si>
  <si>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</si>
  <si>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</si>
  <si>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</si>
  <si>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</si>
  <si>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</si>
  <si>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</si>
  <si>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</si>
  <si>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</si>
  <si>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</si>
  <si>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</si>
  <si>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</si>
  <si>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</si>
  <si>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</si>
  <si>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</si>
  <si>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</si>
  <si>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</si>
  <si>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</si>
  <si>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</si>
  <si>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</si>
  <si>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</si>
  <si>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</si>
  <si>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</si>
  <si>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</si>
  <si>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</si>
  <si>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</si>
  <si>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</si>
  <si>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</si>
  <si>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</si>
  <si>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</si>
  <si>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</si>
  <si>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</si>
  <si>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</si>
  <si>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</si>
  <si>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</si>
  <si>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</si>
  <si>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</si>
  <si>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</si>
  <si>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</si>
  <si>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</si>
  <si>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</si>
  <si>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</si>
  <si>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</si>
  <si>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</si>
  <si>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</si>
  <si>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</si>
  <si>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</si>
  <si>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</si>
  <si>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</si>
  <si>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</si>
  <si>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</si>
  <si>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</si>
  <si>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</si>
  <si>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</si>
  <si>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</si>
  <si>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</si>
  <si>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</si>
  <si>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</si>
  <si>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</si>
  <si>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</si>
  <si>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</si>
  <si>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</si>
  <si>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</si>
  <si>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</si>
  <si>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</si>
  <si>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</si>
  <si>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</si>
  <si>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</si>
  <si>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</si>
  <si>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</si>
  <si>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</si>
  <si>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</si>
  <si>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</si>
  <si>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</si>
  <si>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</si>
  <si>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</si>
  <si>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</si>
  <si>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</si>
  <si>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</si>
  <si>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</si>
  <si>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</si>
  <si>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</si>
  <si>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</si>
  <si>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</si>
  <si>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</si>
  <si>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</si>
  <si>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</si>
  <si>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</si>
  <si>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</si>
  <si>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</si>
  <si>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</si>
  <si>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</si>
  <si>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</si>
  <si>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</si>
  <si>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</si>
  <si>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</si>
  <si>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</si>
  <si>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</si>
  <si>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</si>
  <si>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</si>
  <si>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</si>
  <si>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</si>
  <si>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</si>
  <si>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</si>
  <si>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</si>
  <si>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</si>
  <si>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</si>
  <si>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</si>
  <si>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</si>
  <si>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</si>
  <si>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</si>
  <si>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</si>
  <si>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</si>
  <si>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</si>
  <si>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</si>
  <si>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</si>
  <si>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</si>
  <si>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</si>
  <si>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</si>
  <si>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</si>
  <si>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</si>
  <si>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</si>
  <si>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</si>
  <si>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</si>
  <si>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</si>
  <si>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</si>
  <si>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</si>
  <si>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</si>
  <si>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</si>
  <si>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</si>
  <si>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</si>
  <si>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</si>
  <si>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</si>
  <si>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</si>
  <si>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</si>
  <si>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</si>
  <si>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</si>
  <si>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</si>
  <si>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</si>
  <si>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</si>
  <si>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</si>
  <si>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</si>
  <si>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</si>
  <si>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</si>
  <si>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</si>
  <si>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</si>
  <si>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</si>
  <si>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</si>
  <si>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</si>
  <si>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</si>
  <si>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</si>
  <si>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</si>
  <si>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</si>
  <si>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</si>
  <si>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</si>
  <si>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</si>
  <si>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</si>
  <si>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</si>
  <si>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</si>
  <si>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</si>
  <si>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</si>
  <si>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</si>
  <si>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</si>
  <si>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</si>
  <si>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</si>
  <si>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</si>
  <si>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</si>
  <si>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</si>
  <si>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</si>
  <si>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</si>
  <si>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</si>
  <si>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</si>
  <si>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</si>
  <si>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</si>
  <si>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</si>
  <si>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</si>
  <si>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</si>
  <si>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</si>
  <si>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</si>
  <si>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</si>
  <si>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</si>
  <si>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</si>
  <si>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</si>
  <si>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</si>
  <si>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</si>
  <si>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</si>
  <si>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</si>
  <si>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</si>
  <si>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</si>
  <si>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</si>
  <si>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</si>
  <si>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</si>
  <si>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</si>
  <si>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</si>
  <si>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</si>
  <si>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</si>
  <si>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</si>
  <si>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</si>
  <si>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</si>
  <si>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</si>
  <si>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</si>
  <si>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</si>
  <si>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</si>
  <si>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</si>
  <si>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</si>
  <si>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</si>
  <si>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</si>
  <si>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</si>
  <si>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</si>
  <si>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</si>
  <si>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</si>
  <si>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</si>
  <si>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</si>
  <si>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</si>
  <si>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</si>
  <si>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</si>
  <si>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</si>
  <si>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</si>
  <si>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</si>
  <si>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</si>
  <si>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</si>
  <si>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</si>
  <si>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</si>
  <si>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</si>
  <si>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</si>
  <si>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</si>
  <si>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</si>
  <si>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</si>
  <si>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</si>
  <si>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</si>
  <si>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</si>
  <si>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</si>
  <si>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</si>
  <si>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</si>
  <si>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</si>
  <si>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</si>
  <si>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</si>
  <si>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</si>
  <si>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</si>
  <si>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</si>
  <si>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</si>
  <si>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</si>
  <si>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</si>
  <si>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</si>
  <si>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</si>
  <si>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</si>
  <si>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</si>
  <si>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</si>
  <si>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</si>
  <si>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</si>
  <si>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</si>
  <si>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</si>
  <si>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</si>
  <si>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</si>
  <si>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</si>
  <si>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</si>
  <si>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</si>
  <si>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</si>
  <si>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</si>
  <si>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</si>
  <si>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</si>
  <si>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</si>
  <si>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</si>
  <si>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</si>
  <si>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</si>
  <si>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</si>
  <si>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</si>
  <si>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</si>
  <si>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</si>
  <si>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</si>
  <si>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</si>
  <si>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</si>
  <si>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</si>
  <si>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</si>
  <si>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</si>
  <si>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</si>
  <si>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</si>
  <si>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</si>
  <si>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</si>
  <si>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</si>
  <si>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</si>
  <si>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</si>
  <si>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</si>
  <si>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</si>
  <si>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</si>
  <si>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</si>
  <si>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</si>
  <si>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</si>
  <si>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</si>
  <si>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</si>
  <si>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</si>
  <si>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</si>
  <si>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</si>
  <si>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</si>
  <si>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</si>
  <si>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</si>
  <si>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</si>
  <si>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</si>
  <si>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</si>
  <si>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</si>
  <si>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</si>
  <si>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</si>
  <si>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</si>
  <si>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</si>
  <si>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</si>
  <si>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</si>
  <si>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</si>
  <si>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</si>
  <si>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</si>
  <si>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</si>
  <si>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</si>
  <si>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</si>
  <si>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</si>
  <si>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</si>
  <si>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</si>
  <si>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</si>
  <si>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</si>
  <si>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</si>
  <si>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</si>
  <si>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</si>
  <si>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</si>
  <si>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</si>
  <si>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</si>
  <si>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</si>
  <si>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</si>
  <si>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</si>
  <si>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</si>
  <si>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</si>
  <si>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</si>
  <si>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</si>
  <si>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</si>
  <si>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</si>
  <si>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</si>
  <si>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</si>
  <si>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</si>
  <si>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</si>
  <si>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</si>
  <si>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</si>
  <si>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</si>
  <si>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</si>
  <si>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</si>
  <si>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</si>
  <si>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</si>
  <si>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</si>
  <si>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</si>
  <si>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</si>
  <si>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</si>
  <si>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</si>
  <si>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</si>
  <si>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</si>
  <si>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</si>
  <si>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</si>
  <si>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</si>
  <si>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</si>
  <si>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</si>
  <si>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</si>
  <si>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</si>
  <si>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</si>
  <si>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</si>
  <si>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</si>
  <si>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</si>
  <si>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</si>
  <si>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</si>
  <si>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</si>
  <si>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</si>
  <si>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</si>
  <si>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</si>
  <si>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</si>
  <si>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</si>
  <si>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</si>
  <si>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</si>
  <si>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</si>
  <si>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</si>
  <si>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</si>
  <si>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</si>
  <si>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</si>
  <si>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</si>
  <si>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</si>
  <si>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</si>
  <si>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</si>
  <si>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</si>
  <si>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</si>
  <si>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</si>
  <si>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</si>
  <si>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</si>
  <si>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</si>
  <si>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</si>
  <si>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</si>
  <si>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</si>
  <si>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</si>
  <si>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</si>
  <si>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</si>
  <si>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</si>
  <si>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</si>
  <si>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</si>
  <si>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</si>
  <si>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</si>
  <si>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</si>
  <si>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</si>
  <si>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</si>
  <si>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</si>
  <si>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</si>
  <si>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</si>
  <si>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</si>
  <si>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</si>
  <si>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</si>
  <si>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</si>
  <si>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</si>
  <si>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</si>
  <si>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</si>
  <si>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</si>
  <si>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</si>
  <si>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</si>
  <si>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</si>
  <si>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</si>
  <si>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</si>
  <si>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</si>
  <si>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</si>
  <si>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</si>
  <si>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</si>
  <si>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</si>
  <si>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</si>
  <si>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</si>
  <si>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</si>
  <si>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</si>
  <si>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</si>
  <si>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</si>
  <si>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</si>
  <si>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</si>
  <si>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</si>
  <si>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</si>
  <si>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</si>
  <si>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</si>
  <si>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</si>
  <si>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</si>
  <si>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</si>
  <si>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</si>
  <si>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</si>
  <si>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</si>
  <si>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</si>
  <si>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</si>
  <si>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</si>
  <si>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</si>
  <si>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</si>
  <si>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</si>
  <si>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</si>
  <si>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</si>
  <si>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</si>
  <si>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</si>
  <si>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</si>
  <si>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</si>
  <si>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</si>
  <si>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</si>
  <si>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</si>
  <si>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</si>
  <si>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</si>
  <si>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</si>
  <si>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</si>
  <si>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</si>
  <si>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</si>
  <si>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</si>
  <si>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</si>
  <si>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</si>
  <si>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</si>
  <si>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</si>
  <si>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</si>
  <si>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</si>
  <si>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</si>
  <si>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</si>
  <si>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</si>
  <si>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</si>
  <si>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</si>
  <si>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</si>
  <si>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</si>
  <si>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</si>
  <si>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</si>
  <si>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</si>
  <si>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</si>
  <si>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</si>
  <si>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</si>
  <si>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</si>
  <si>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</si>
  <si>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</si>
  <si>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</si>
  <si>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</si>
  <si>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</si>
  <si>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</si>
  <si>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</si>
  <si>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</si>
  <si>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</si>
  <si>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</si>
  <si>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</si>
  <si>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</si>
  <si>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</si>
  <si>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</si>
  <si>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</si>
  <si>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</si>
  <si>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</si>
  <si>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</si>
  <si>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</si>
  <si>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</si>
  <si>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</si>
  <si>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</si>
  <si>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</si>
  <si>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</si>
  <si>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</si>
  <si>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</si>
  <si>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</si>
  <si>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</si>
  <si>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</si>
  <si>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</si>
  <si>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</si>
  <si>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</si>
  <si>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</si>
  <si>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</si>
  <si>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</si>
  <si>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</si>
  <si>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</si>
  <si>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</si>
  <si>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</si>
  <si>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</si>
  <si>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</si>
  <si>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</si>
  <si>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</si>
  <si>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</si>
  <si>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</si>
  <si>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</si>
  <si>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</si>
  <si>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</si>
  <si>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</si>
  <si>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</si>
  <si>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</si>
  <si>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</si>
  <si>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</si>
  <si>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</si>
  <si>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</si>
  <si>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</si>
  <si>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</si>
  <si>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</si>
  <si>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</si>
  <si>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</si>
  <si>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</si>
  <si>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</si>
  <si>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</si>
  <si>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</si>
  <si>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</si>
  <si>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</si>
  <si>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</si>
  <si>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</si>
  <si>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</si>
  <si>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</si>
  <si>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</si>
  <si>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</si>
  <si>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</si>
  <si>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</si>
  <si>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</si>
  <si>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</si>
  <si>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</si>
  <si>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</si>
  <si>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</si>
  <si>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</si>
  <si>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</si>
  <si>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</si>
  <si>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</si>
  <si>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</si>
  <si>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</si>
  <si>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</si>
  <si>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</si>
  <si>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</si>
  <si>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</si>
  <si>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</si>
  <si>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</si>
  <si>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</si>
  <si>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</si>
  <si>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</si>
  <si>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</si>
  <si>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</si>
  <si>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</si>
  <si>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</si>
  <si>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</si>
  <si>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</si>
  <si>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</si>
  <si>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</si>
  <si>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</si>
  <si>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</si>
  <si>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</si>
  <si>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</si>
  <si>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</si>
  <si>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</si>
  <si>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</si>
  <si>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</si>
  <si>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</si>
  <si>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</si>
  <si>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</si>
  <si>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</si>
  <si>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</si>
  <si>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</si>
  <si>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</si>
  <si>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</si>
  <si>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</si>
  <si>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</si>
  <si>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</si>
  <si>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</si>
  <si>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</si>
  <si>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</si>
  <si>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</si>
  <si>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</si>
  <si>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</si>
  <si>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</si>
  <si>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</si>
  <si>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</si>
  <si>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</si>
  <si>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</si>
  <si>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</si>
  <si>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</si>
  <si>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</si>
  <si>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</si>
  <si>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</si>
  <si>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</si>
  <si>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</si>
  <si>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</si>
  <si>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</si>
  <si>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</si>
  <si>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</si>
  <si>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</si>
  <si>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</si>
  <si>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</si>
  <si>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</si>
  <si>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</si>
  <si>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</si>
  <si>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</si>
  <si>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</si>
  <si>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</si>
  <si>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</si>
  <si>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</si>
  <si>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</si>
  <si>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</si>
  <si>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</si>
  <si>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</si>
  <si>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</si>
  <si>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</si>
  <si>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</si>
  <si>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</si>
  <si>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</si>
  <si>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</si>
  <si>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</si>
  <si>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</si>
  <si>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</si>
  <si>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</si>
  <si>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</si>
  <si>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</si>
  <si>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</si>
  <si>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</si>
  <si>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</si>
  <si>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</si>
  <si>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</si>
  <si>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</si>
  <si>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</si>
  <si>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</si>
  <si>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</si>
  <si>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</si>
  <si>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</si>
  <si>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</si>
  <si>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</si>
  <si>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</si>
  <si>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</si>
  <si>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</si>
  <si>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</si>
  <si>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</si>
  <si>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</si>
  <si>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</si>
  <si>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</si>
  <si>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</si>
  <si>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</si>
  <si>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</si>
  <si>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</si>
  <si>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</si>
  <si>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</si>
  <si>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</si>
  <si>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</si>
  <si>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</si>
  <si>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</si>
  <si>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</si>
  <si>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</si>
  <si>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</si>
  <si>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</si>
  <si>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</si>
  <si>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</si>
  <si>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</si>
  <si>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</si>
  <si>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</si>
  <si>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</si>
  <si>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</si>
  <si>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</si>
  <si>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</si>
  <si>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</si>
  <si>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</si>
  <si>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</si>
  <si>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</si>
  <si>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</si>
  <si>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</si>
  <si>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</si>
  <si>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</si>
  <si>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</si>
  <si>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</si>
  <si>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</si>
  <si>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</si>
  <si>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</si>
  <si>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</si>
  <si>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</si>
  <si>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</si>
  <si>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</si>
  <si>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</si>
  <si>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</si>
  <si>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</si>
  <si>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</si>
  <si>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</si>
  <si>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</si>
  <si>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</si>
  <si>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</si>
  <si>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</si>
  <si>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</si>
  <si>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</si>
  <si>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</si>
  <si>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</si>
  <si>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</si>
  <si>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</si>
  <si>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</si>
  <si>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</si>
  <si>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</si>
  <si>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</si>
  <si>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</si>
  <si>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</si>
  <si>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</si>
  <si>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</si>
  <si>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</si>
  <si>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</si>
  <si>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</si>
  <si>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</si>
  <si>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</si>
  <si>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</si>
  <si>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</si>
  <si>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</si>
  <si>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</si>
  <si>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</si>
  <si>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</si>
  <si>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</si>
  <si>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</si>
  <si>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</si>
  <si>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</si>
  <si>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</si>
  <si>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</si>
  <si>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</si>
  <si>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</si>
  <si>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</si>
  <si>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</si>
  <si>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</si>
  <si>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</si>
  <si>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</si>
  <si>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</si>
  <si>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</si>
  <si>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</si>
  <si>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</si>
  <si>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</si>
  <si>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</si>
  <si>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</si>
  <si>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</si>
  <si>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</si>
  <si>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</si>
  <si>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</si>
  <si>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</si>
  <si>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</si>
  <si>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</si>
  <si>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</si>
  <si>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</si>
  <si>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</si>
  <si>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</si>
  <si>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</si>
  <si>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</si>
  <si>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</si>
  <si>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</si>
  <si>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</si>
  <si>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</si>
  <si>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</si>
  <si>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</si>
  <si>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</si>
  <si>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</si>
  <si>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</si>
  <si>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</si>
  <si>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</si>
  <si>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</si>
  <si>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</si>
  <si>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</si>
  <si>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</si>
  <si>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</si>
  <si>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</si>
  <si>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</si>
  <si>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</si>
  <si>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</si>
  <si>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</si>
  <si>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</si>
  <si>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</si>
  <si>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</si>
  <si>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</si>
  <si>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</si>
  <si>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</si>
  <si>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</si>
  <si>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</si>
  <si>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</si>
  <si>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</si>
  <si>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</si>
  <si>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</si>
  <si>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</si>
  <si>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</si>
  <si>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</si>
  <si>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</si>
  <si>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</si>
  <si>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</si>
  <si>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</si>
  <si>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</si>
  <si>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</si>
  <si>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</si>
  <si>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</si>
  <si>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</si>
  <si>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</si>
  <si>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</si>
  <si>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</si>
  <si>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</si>
  <si>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</si>
  <si>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</si>
  <si>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</si>
  <si>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</si>
  <si>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</si>
  <si>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</si>
  <si>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</si>
  <si>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</si>
  <si>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</si>
  <si>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</si>
  <si>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</si>
  <si>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</si>
  <si>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</si>
  <si>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</si>
  <si>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</si>
  <si>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</si>
  <si>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</si>
  <si>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</si>
  <si>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</si>
  <si>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</si>
  <si>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</si>
  <si>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</si>
  <si>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</si>
  <si>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</si>
  <si>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</si>
  <si>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</si>
  <si>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</si>
  <si>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</si>
  <si>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</si>
  <si>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</si>
  <si>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</si>
  <si>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</si>
  <si>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</si>
  <si>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</si>
  <si>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</si>
  <si>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</si>
  <si>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</si>
  <si>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</si>
  <si>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</si>
  <si>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</si>
  <si>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</si>
  <si>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</si>
  <si>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</si>
  <si>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</si>
  <si>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</si>
  <si>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</si>
  <si>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</si>
  <si>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</si>
  <si>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</si>
  <si>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</si>
  <si>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</si>
  <si>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</si>
  <si>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</si>
  <si>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</si>
  <si>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</si>
  <si>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</si>
  <si>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</si>
  <si>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</si>
  <si>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</si>
  <si>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</si>
  <si>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</si>
  <si>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</si>
  <si>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</si>
  <si>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</si>
  <si>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</si>
  <si>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</si>
  <si>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</si>
  <si>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</si>
  <si>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</si>
  <si>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</si>
  <si>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</si>
  <si>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</si>
  <si>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</si>
  <si>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</si>
  <si>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</si>
  <si>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</si>
  <si>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</si>
  <si>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</si>
  <si>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</si>
  <si>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</si>
  <si>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</si>
  <si>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</si>
  <si>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</si>
  <si>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</si>
  <si>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</si>
  <si>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</si>
  <si>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</si>
  <si>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</si>
  <si>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</si>
  <si>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</si>
  <si>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</si>
  <si>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</si>
  <si>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</si>
  <si>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</si>
  <si>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</si>
  <si>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</si>
  <si>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</si>
  <si>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</si>
  <si>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</si>
  <si>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</si>
  <si>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</si>
  <si>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</si>
  <si>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</si>
  <si>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</si>
  <si>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</si>
  <si>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</si>
  <si>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</si>
  <si>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</si>
  <si>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</si>
  <si>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</si>
  <si>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</si>
  <si>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</si>
  <si>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</si>
  <si>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</si>
  <si>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</si>
  <si>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</si>
  <si>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</si>
  <si>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</si>
  <si>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</si>
  <si>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</si>
  <si>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</si>
  <si>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</si>
  <si>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</si>
  <si>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</si>
  <si>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</si>
  <si>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</si>
  <si>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</si>
  <si>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</si>
  <si>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</si>
  <si>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</si>
  <si>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</si>
  <si>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</si>
  <si>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</si>
  <si>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</si>
  <si>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</si>
  <si>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</si>
  <si>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</si>
  <si>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</si>
  <si>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</si>
  <si>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</si>
  <si>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</si>
  <si>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</si>
  <si>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</si>
  <si>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</si>
  <si>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</si>
  <si>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</si>
  <si>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</si>
  <si>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</si>
  <si>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</si>
  <si>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</si>
  <si>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</si>
  <si>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</si>
  <si>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</si>
  <si>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</si>
  <si>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</si>
  <si>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</si>
  <si>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</si>
  <si>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</si>
  <si>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</si>
  <si>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</si>
  <si>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</si>
  <si>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</si>
  <si>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</si>
  <si>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</si>
  <si>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</si>
  <si>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</si>
  <si>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</si>
  <si>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</si>
  <si>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</si>
  <si>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</si>
  <si>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</si>
  <si>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</si>
  <si>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</si>
  <si>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</si>
  <si>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</si>
  <si>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</si>
  <si>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</si>
  <si>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</si>
  <si>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</si>
  <si>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</si>
  <si>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</si>
  <si>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</si>
  <si>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</si>
  <si>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</si>
  <si>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</si>
  <si>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</si>
  <si>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</si>
  <si>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</si>
  <si>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</si>
  <si>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</si>
  <si>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</si>
  <si>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</si>
  <si>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</si>
  <si>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</si>
  <si>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</si>
  <si>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</si>
  <si>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</si>
  <si>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</si>
  <si>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</si>
  <si>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</si>
  <si>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</si>
  <si>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</si>
  <si>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</si>
  <si>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</si>
  <si>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</si>
  <si>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</si>
  <si>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</si>
  <si>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</si>
  <si>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</si>
  <si>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</si>
  <si>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</si>
  <si>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</si>
  <si>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</si>
  <si>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</si>
  <si>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</si>
  <si>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</si>
  <si>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</si>
  <si>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</si>
  <si>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</si>
  <si>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</si>
  <si>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</si>
  <si>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</si>
  <si>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</si>
  <si>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</si>
  <si>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</si>
  <si>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</si>
  <si>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</si>
  <si>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</si>
  <si>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</si>
  <si>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</si>
  <si>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</si>
  <si>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</si>
  <si>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</si>
  <si>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</si>
  <si>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</si>
  <si>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</si>
  <si>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</si>
  <si>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</si>
  <si>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</si>
  <si>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</si>
  <si>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</si>
  <si>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</si>
  <si>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</si>
  <si>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</si>
  <si>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</si>
  <si>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</si>
  <si>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</si>
  <si>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</si>
  <si>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</si>
  <si>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</si>
  <si>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</si>
  <si>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</si>
  <si>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</si>
  <si>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</si>
  <si>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</si>
  <si>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</si>
  <si>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</si>
  <si>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</si>
  <si>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</si>
  <si>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</si>
  <si>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</si>
  <si>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</si>
  <si>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</si>
  <si>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</si>
  <si>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</si>
  <si>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</si>
  <si>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</si>
  <si>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</si>
  <si>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</si>
  <si>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</si>
  <si>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</si>
  <si>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</si>
  <si>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</si>
  <si>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</si>
  <si>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</si>
  <si>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</si>
  <si>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</si>
  <si>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</si>
  <si>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</si>
  <si>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</si>
  <si>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</si>
  <si>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</si>
  <si>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</si>
  <si>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</si>
  <si>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</si>
  <si>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</si>
  <si>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</si>
  <si>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</si>
  <si>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</si>
  <si>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</si>
  <si>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</si>
  <si>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</si>
  <si>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</si>
  <si>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</si>
  <si>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</si>
  <si>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</si>
  <si>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</si>
  <si>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</si>
  <si>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</si>
  <si>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</si>
  <si>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</si>
  <si>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</si>
  <si>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</si>
  <si>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</si>
  <si>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</si>
  <si>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</si>
  <si>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</si>
  <si>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</si>
  <si>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</si>
  <si>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</si>
  <si>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</si>
  <si>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</si>
  <si>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</si>
  <si>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</si>
  <si>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</si>
  <si>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</si>
  <si>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</si>
  <si>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</si>
  <si>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</si>
  <si>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</si>
  <si>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</si>
  <si>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</si>
  <si>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</si>
  <si>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</si>
  <si>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</si>
  <si>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</si>
  <si>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</si>
  <si>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</si>
  <si>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</si>
  <si>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</si>
  <si>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</si>
  <si>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</si>
  <si>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</si>
  <si>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</si>
  <si>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</si>
  <si>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</si>
  <si>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</si>
  <si>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</si>
  <si>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</si>
  <si>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</si>
  <si>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</si>
  <si>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</si>
  <si>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</si>
  <si>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</si>
  <si>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</si>
  <si>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</si>
  <si>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</si>
  <si>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</si>
  <si>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</si>
  <si>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</si>
  <si>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</si>
  <si>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</si>
  <si>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</si>
  <si>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</si>
  <si>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</si>
  <si>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</si>
  <si>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</si>
  <si>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</si>
  <si>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</si>
  <si>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</si>
  <si>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</si>
  <si>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</si>
  <si>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</si>
  <si>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</si>
  <si>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</si>
  <si>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</si>
  <si>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</si>
  <si>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</si>
  <si>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</si>
  <si>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</si>
  <si>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</si>
  <si>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</si>
  <si>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</si>
  <si>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</si>
  <si>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</si>
  <si>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</si>
  <si>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</si>
  <si>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</si>
  <si>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</si>
  <si>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</si>
  <si>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</si>
  <si>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</si>
  <si>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</si>
  <si>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</si>
  <si>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</si>
  <si>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</si>
  <si>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</si>
  <si>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</si>
  <si>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</si>
  <si>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</si>
  <si>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</si>
  <si>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</si>
  <si>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</si>
  <si>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</si>
  <si>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</si>
  <si>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</si>
  <si>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</si>
  <si>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</si>
  <si>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</si>
  <si>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</si>
  <si>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</si>
  <si>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</si>
  <si>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</si>
  <si>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</si>
  <si>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</si>
  <si>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</si>
  <si>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</si>
  <si>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</si>
  <si>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</si>
  <si>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</si>
  <si>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</si>
  <si>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</si>
  <si>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</si>
  <si>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</si>
  <si>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</si>
  <si>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</si>
  <si>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</si>
  <si>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</si>
  <si>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</si>
  <si>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</si>
  <si>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</si>
  <si>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</si>
  <si>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</si>
  <si>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</si>
  <si>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</si>
  <si>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</si>
  <si>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</si>
  <si>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</si>
  <si>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</si>
  <si>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</si>
  <si>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</si>
  <si>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</si>
  <si>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</si>
  <si>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</si>
  <si>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</si>
  <si>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</si>
  <si>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</si>
  <si>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</si>
  <si>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</si>
  <si>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</si>
  <si>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</si>
  <si>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</si>
  <si>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</si>
  <si>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</si>
  <si>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</si>
  <si>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</si>
  <si>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</si>
  <si>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</si>
  <si>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</si>
  <si>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</si>
  <si>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</si>
  <si>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</si>
  <si>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</si>
  <si>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</si>
  <si>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</si>
  <si>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</si>
  <si>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</si>
  <si>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</si>
  <si>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</si>
  <si>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</si>
  <si>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</si>
  <si>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</si>
  <si>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</si>
  <si>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</si>
  <si>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</si>
  <si>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</si>
  <si>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</si>
  <si>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</si>
  <si>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</si>
  <si>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</si>
  <si>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</si>
  <si>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</si>
  <si>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</si>
  <si>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</si>
  <si>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</si>
  <si>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</si>
  <si>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</si>
  <si>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</si>
  <si>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</si>
  <si>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</si>
  <si>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</si>
  <si>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</si>
  <si>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</si>
  <si>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</si>
  <si>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</si>
  <si>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</si>
  <si>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</si>
  <si>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</si>
  <si>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</si>
  <si>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</si>
  <si>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</si>
  <si>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</si>
  <si>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</si>
  <si>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</si>
  <si>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</si>
  <si>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</si>
  <si>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</si>
  <si>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</si>
  <si>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</si>
  <si>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</si>
  <si>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</si>
  <si>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</si>
  <si>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</si>
  <si>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</si>
  <si>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</si>
  <si>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</si>
  <si>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</si>
  <si>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</si>
  <si>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</si>
  <si>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</si>
  <si>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</si>
  <si>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</si>
  <si>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</si>
  <si>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</si>
  <si>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</si>
  <si>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</si>
  <si>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</si>
  <si>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</si>
  <si>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</si>
  <si>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</si>
  <si>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</si>
  <si>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</si>
  <si>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</si>
  <si>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</si>
  <si>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</si>
  <si>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</si>
  <si>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</si>
  <si>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</si>
  <si>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</si>
  <si>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</si>
  <si>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</si>
  <si>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</si>
  <si>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</si>
  <si>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</si>
  <si>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</si>
  <si>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</si>
  <si>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</si>
  <si>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</si>
  <si>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</si>
  <si>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</si>
  <si>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</si>
  <si>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</si>
  <si>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</si>
  <si>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</si>
  <si>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</si>
  <si>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</si>
  <si>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</si>
  <si>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</si>
  <si>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</si>
  <si>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</si>
  <si>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</si>
  <si>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</si>
  <si>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</si>
  <si>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</si>
  <si>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</si>
  <si>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</si>
  <si>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</si>
  <si>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</si>
  <si>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</si>
  <si>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</si>
  <si>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</si>
  <si>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</si>
  <si>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</si>
  <si>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</si>
  <si>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</si>
  <si>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</si>
  <si>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</si>
  <si>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</si>
  <si>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</si>
  <si>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</si>
  <si>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</si>
  <si>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</si>
  <si>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</si>
  <si>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</si>
  <si>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</si>
  <si>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</si>
  <si>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</si>
  <si>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</si>
  <si>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</si>
  <si>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</si>
  <si>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</si>
  <si>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</si>
  <si>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</si>
  <si>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</si>
  <si>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</si>
  <si>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</si>
  <si>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</si>
  <si>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</si>
  <si>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</si>
  <si>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</si>
  <si>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</si>
  <si>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</si>
  <si>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</si>
  <si>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</si>
  <si>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</si>
  <si>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</si>
  <si>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</si>
  <si>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</si>
  <si>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</si>
  <si>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</si>
  <si>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</si>
  <si>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</si>
  <si>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</si>
  <si>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</si>
  <si>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</si>
  <si>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</si>
  <si>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</si>
  <si>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</si>
  <si>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</si>
  <si>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</si>
  <si>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</si>
  <si>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</si>
  <si>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</si>
  <si>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</si>
  <si>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</si>
  <si>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</si>
  <si>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</si>
  <si>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</si>
  <si>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</si>
  <si>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</si>
  <si>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</si>
  <si>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</si>
  <si>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</si>
  <si>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</si>
  <si>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</si>
  <si>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</si>
  <si>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</si>
  <si>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</si>
  <si>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</si>
  <si>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</si>
  <si>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</si>
  <si>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</si>
  <si>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</si>
  <si>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</si>
  <si>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</si>
  <si>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</si>
  <si>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</si>
  <si>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</si>
  <si>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</si>
  <si>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</si>
  <si>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</si>
  <si>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</si>
  <si>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</si>
  <si>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</si>
  <si>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</si>
  <si>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</si>
  <si>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</si>
  <si>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</si>
  <si>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</si>
  <si>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</si>
  <si>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</si>
  <si>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</si>
  <si>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</si>
  <si>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</si>
  <si>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</si>
  <si>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</si>
  <si>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</si>
  <si>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</si>
  <si>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</si>
  <si>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</si>
  <si>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</si>
  <si>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</si>
  <si>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</si>
  <si>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</si>
  <si>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</si>
  <si>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</si>
  <si>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</si>
  <si>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</si>
  <si>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</si>
  <si>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</si>
  <si>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</si>
  <si>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</si>
  <si>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</si>
  <si>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</si>
  <si>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</si>
  <si>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</si>
  <si>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</si>
  <si>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</si>
  <si>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</si>
  <si>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</si>
  <si>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</si>
  <si>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</si>
  <si>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</si>
  <si>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</si>
  <si>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</si>
  <si>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</si>
  <si>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</si>
  <si>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</si>
  <si>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</si>
  <si>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</si>
  <si>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</si>
  <si>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</si>
  <si>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</si>
  <si>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</si>
  <si>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</si>
  <si>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</si>
  <si>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</si>
  <si>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</si>
  <si>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</si>
  <si>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</si>
  <si>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</si>
  <si>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</si>
  <si>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</si>
  <si>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</si>
  <si>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</si>
  <si>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</si>
  <si>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</si>
  <si>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</si>
  <si>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</si>
  <si>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</si>
  <si>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</si>
  <si>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</si>
  <si>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</si>
  <si>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</si>
  <si>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</si>
  <si>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</si>
  <si>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</si>
  <si>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</si>
  <si>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</si>
  <si>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</si>
  <si>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</si>
  <si>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</si>
  <si>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</si>
  <si>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</si>
  <si>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</si>
  <si>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</si>
  <si>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</si>
  <si>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</si>
  <si>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</si>
  <si>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</si>
  <si>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</si>
  <si>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</si>
  <si>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</si>
  <si>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</si>
  <si>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</si>
  <si>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</si>
  <si>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</si>
  <si>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</si>
  <si>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</si>
  <si>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</si>
  <si>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</si>
  <si>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</si>
  <si>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</si>
  <si>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</si>
  <si>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</si>
  <si>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</si>
  <si>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</si>
  <si>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</si>
  <si>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</si>
  <si>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</si>
  <si>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</si>
  <si>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</si>
  <si>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</si>
  <si>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</si>
  <si>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</si>
  <si>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</si>
  <si>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</si>
  <si>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</si>
  <si>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</si>
  <si>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</si>
  <si>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</si>
  <si>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</si>
  <si>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</si>
  <si>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</si>
  <si>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</si>
  <si>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</si>
  <si>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</si>
  <si>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</si>
  <si>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</si>
  <si>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</si>
  <si>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</si>
  <si>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</si>
  <si>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</si>
  <si>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</si>
  <si>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</si>
  <si>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</si>
  <si>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</si>
  <si>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</si>
  <si>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</si>
  <si>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</si>
  <si>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</si>
  <si>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</si>
  <si>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</si>
  <si>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</si>
  <si>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</si>
  <si>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</si>
  <si>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</si>
  <si>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</si>
  <si>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</si>
  <si>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</si>
  <si>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</si>
  <si>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</si>
  <si>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</si>
  <si>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</si>
  <si>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</si>
  <si>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</si>
  <si>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</si>
  <si>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</si>
  <si>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</si>
  <si>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</si>
  <si>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</si>
  <si>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</si>
  <si>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</si>
  <si>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</si>
  <si>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</si>
  <si>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</si>
  <si>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</si>
  <si>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</si>
  <si>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</si>
  <si>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</si>
  <si>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</si>
  <si>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</si>
  <si>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</si>
  <si>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</si>
  <si>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</si>
  <si>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</si>
  <si>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</si>
  <si>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</si>
  <si>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</si>
  <si>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</si>
  <si>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</si>
  <si>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</si>
  <si>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</si>
  <si>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</si>
  <si>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</si>
  <si>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</si>
  <si>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</si>
  <si>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</si>
  <si>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</si>
  <si>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</si>
  <si>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</si>
  <si>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</si>
  <si>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</si>
  <si>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</si>
  <si>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</si>
  <si>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</si>
  <si>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</si>
  <si>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</si>
  <si>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</si>
  <si>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</si>
  <si>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</si>
  <si>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</si>
  <si>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</si>
  <si>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</si>
  <si>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</si>
  <si>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</si>
  <si>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</si>
  <si>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</si>
  <si>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</si>
  <si>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</si>
  <si>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</si>
  <si>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</si>
  <si>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</si>
  <si>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</si>
  <si>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</si>
  <si>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</si>
  <si>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</si>
  <si>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</si>
  <si>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</si>
  <si>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</si>
  <si>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</si>
  <si>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</si>
  <si>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</si>
  <si>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</si>
  <si>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</si>
  <si>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</si>
  <si>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</si>
  <si>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</si>
  <si>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</si>
  <si>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</si>
  <si>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</si>
  <si>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</si>
  <si>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</si>
  <si>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</si>
  <si>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</si>
  <si>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</si>
  <si>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</si>
  <si>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</si>
  <si>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</si>
  <si>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</si>
  <si>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</si>
  <si>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</si>
  <si>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</si>
  <si>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</si>
  <si>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</si>
  <si>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</si>
  <si>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</si>
  <si>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</si>
  <si>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</si>
  <si>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</si>
  <si>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</si>
  <si>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</si>
  <si>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</si>
  <si>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</si>
  <si>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</si>
  <si>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</si>
  <si>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</si>
  <si>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</si>
  <si>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</si>
  <si>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</si>
  <si>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</si>
  <si>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</si>
  <si>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</si>
  <si>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</si>
  <si>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</si>
  <si>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</si>
  <si>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</si>
  <si>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</si>
  <si>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</si>
  <si>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</si>
  <si>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</si>
  <si>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</si>
  <si>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</si>
  <si>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</si>
  <si>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</si>
  <si>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</si>
  <si>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</si>
  <si>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</si>
  <si>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</si>
  <si>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</si>
  <si>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</si>
  <si>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</si>
  <si>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</si>
  <si>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</si>
  <si>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</si>
  <si>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</si>
  <si>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</si>
  <si>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</si>
  <si>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</si>
  <si>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</si>
  <si>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</si>
  <si>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</si>
  <si>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</si>
  <si>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</si>
  <si>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</si>
  <si>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</si>
  <si>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</si>
  <si>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</si>
  <si>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</si>
  <si>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</si>
  <si>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</si>
  <si>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</si>
  <si>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</si>
  <si>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</si>
  <si>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</si>
  <si>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</si>
  <si>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</si>
  <si>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</si>
  <si>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</si>
  <si>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</si>
  <si>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</si>
  <si>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</si>
  <si>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</si>
  <si>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</si>
  <si>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</si>
  <si>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</si>
  <si>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</si>
  <si>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</si>
  <si>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</si>
  <si>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</si>
  <si>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</si>
  <si>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</si>
  <si>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</si>
  <si>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</si>
  <si>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</si>
  <si>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</si>
  <si>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</si>
  <si>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</si>
  <si>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</si>
  <si>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</si>
  <si>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</si>
  <si>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</si>
  <si>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</si>
  <si>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</si>
  <si>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</si>
  <si>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</si>
  <si>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</si>
  <si>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</si>
  <si>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</si>
  <si>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</si>
  <si>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</si>
  <si>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</si>
  <si>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</si>
  <si>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</si>
  <si>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</si>
  <si>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</si>
  <si>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</si>
  <si>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</si>
  <si>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</si>
  <si>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</si>
  <si>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</si>
  <si>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</si>
  <si>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</si>
  <si>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</si>
  <si>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</si>
  <si>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</si>
  <si>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</si>
  <si>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</si>
  <si>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</si>
  <si>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</si>
  <si>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</si>
  <si>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</si>
  <si>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</si>
  <si>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</si>
  <si>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</si>
  <si>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</si>
  <si>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</si>
  <si>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</si>
  <si>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</si>
  <si>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</si>
  <si>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</si>
  <si>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</si>
  <si>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</si>
  <si>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</si>
  <si>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</si>
  <si>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</si>
  <si>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</si>
  <si>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</si>
  <si>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</si>
  <si>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</si>
  <si>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</si>
  <si>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</si>
  <si>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</si>
  <si>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</si>
  <si>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</si>
  <si>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</si>
  <si>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</si>
  <si>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</si>
  <si>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</si>
  <si>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</si>
  <si>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</si>
  <si>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</si>
  <si>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</si>
  <si>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</si>
  <si>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</si>
  <si>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</si>
  <si>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</si>
  <si>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</si>
  <si>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</si>
  <si>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</si>
  <si>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</si>
  <si>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</si>
  <si>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</si>
  <si>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</si>
  <si>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</si>
  <si>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</si>
  <si>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</si>
  <si>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</si>
  <si>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</si>
  <si>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</si>
  <si>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</si>
  <si>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</si>
  <si>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</si>
  <si>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</si>
  <si>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</si>
  <si>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</si>
  <si>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</si>
  <si>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</si>
  <si>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</si>
  <si>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</si>
  <si>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</si>
  <si>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</si>
  <si>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</si>
  <si>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</si>
  <si>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</si>
  <si>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</si>
  <si>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</si>
  <si>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</si>
  <si>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</si>
  <si>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</si>
  <si>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</si>
  <si>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</si>
  <si>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</si>
  <si>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</si>
  <si>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</si>
  <si>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</si>
  <si>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</si>
  <si>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</si>
  <si>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</si>
  <si>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</si>
  <si>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</si>
  <si>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</si>
  <si>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</si>
  <si>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</si>
  <si>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</si>
  <si>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</si>
  <si>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</si>
  <si>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</si>
  <si>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</si>
  <si>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</si>
  <si>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</si>
  <si>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</si>
  <si>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</si>
  <si>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</si>
  <si>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</si>
  <si>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</si>
  <si>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</si>
  <si>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</si>
  <si>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</si>
  <si>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</si>
  <si>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</si>
  <si>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</si>
  <si>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</si>
  <si>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</si>
  <si>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</si>
  <si>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</si>
  <si>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</si>
  <si>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</si>
  <si>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</si>
  <si>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</si>
  <si>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</si>
  <si>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</si>
  <si>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</si>
  <si>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</si>
  <si>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</si>
  <si>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</si>
  <si>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</si>
  <si>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</si>
  <si>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</si>
  <si>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</si>
  <si>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</si>
  <si>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</si>
  <si>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</si>
  <si>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</si>
  <si>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</si>
  <si>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</si>
  <si>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</si>
  <si>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</si>
  <si>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</si>
  <si>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</si>
  <si>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</si>
  <si>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</si>
  <si>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</si>
  <si>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</si>
  <si>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</si>
  <si>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</si>
  <si>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</si>
  <si>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</si>
  <si>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</si>
  <si>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</si>
  <si>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</si>
  <si>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</si>
  <si>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</si>
  <si>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</si>
  <si>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</si>
  <si>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</si>
  <si>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</si>
  <si>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</si>
  <si>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</si>
  <si>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</si>
  <si>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</si>
  <si>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</si>
  <si>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</si>
  <si>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</si>
  <si>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</si>
  <si>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</si>
  <si>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</si>
  <si>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</si>
  <si>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</si>
  <si>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</si>
  <si>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</si>
  <si>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</si>
  <si>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</si>
  <si>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</si>
  <si>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</si>
  <si>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</si>
  <si>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</si>
  <si>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</si>
  <si>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</si>
  <si>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</si>
  <si>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</si>
  <si>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</si>
  <si>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</si>
  <si>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</si>
  <si>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</si>
  <si>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</si>
  <si>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</si>
  <si>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</si>
  <si>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</si>
  <si>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</si>
  <si>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</si>
  <si>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</si>
  <si>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</si>
  <si>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</si>
  <si>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</si>
  <si>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</si>
  <si>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</si>
  <si>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</si>
  <si>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</si>
  <si>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</si>
  <si>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</si>
  <si>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</si>
  <si>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</si>
  <si>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</si>
  <si>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</si>
  <si>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</si>
  <si>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</si>
  <si>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</si>
  <si>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</si>
  <si>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</si>
  <si>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</si>
  <si>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</si>
  <si>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</si>
  <si>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</si>
  <si>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</si>
  <si>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</si>
  <si>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</si>
  <si>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</si>
  <si>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</si>
  <si>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</si>
  <si>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</si>
  <si>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</si>
  <si>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</si>
  <si>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</si>
  <si>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</si>
  <si>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</si>
  <si>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</si>
  <si>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</si>
  <si>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</si>
  <si>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</si>
  <si>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</si>
  <si>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</si>
  <si>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</si>
  <si>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</si>
  <si>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</si>
  <si>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</si>
  <si>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</si>
  <si>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</si>
  <si>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</si>
  <si>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</si>
  <si>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</si>
  <si>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</si>
  <si>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</si>
  <si>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</si>
  <si>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</si>
  <si>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</si>
  <si>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</si>
  <si>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</si>
  <si>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</si>
  <si>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</si>
  <si>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</si>
  <si>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</si>
  <si>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</si>
  <si>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</si>
  <si>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</si>
  <si>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</si>
  <si>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</si>
  <si>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</si>
  <si>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</si>
  <si>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</si>
  <si>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</si>
  <si>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</si>
  <si>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</si>
  <si>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</si>
  <si>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</si>
  <si>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</si>
  <si>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</si>
  <si>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</si>
  <si>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</si>
  <si>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</si>
  <si>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</si>
  <si>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</si>
  <si>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</si>
  <si>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</si>
  <si>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</si>
  <si>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</si>
  <si>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</si>
  <si>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</si>
  <si>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</si>
  <si>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</si>
  <si>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</si>
  <si>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</si>
  <si>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</si>
  <si>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</si>
  <si>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</si>
  <si>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</si>
  <si>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</si>
  <si>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</si>
  <si>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</si>
  <si>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</si>
  <si>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</si>
  <si>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</si>
  <si>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</si>
  <si>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</si>
  <si>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</si>
  <si>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</si>
  <si>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</si>
  <si>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</si>
  <si>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</si>
  <si>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</si>
  <si>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</si>
  <si>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</si>
  <si>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</si>
  <si>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</si>
  <si>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</si>
  <si>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</si>
  <si>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</si>
  <si>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</si>
  <si>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</si>
  <si>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</si>
  <si>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</si>
  <si>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</si>
  <si>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</si>
  <si>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</si>
  <si>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</si>
  <si>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</si>
  <si>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</si>
  <si>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</si>
  <si>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</si>
  <si>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</si>
  <si>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</si>
  <si>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</si>
  <si>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</si>
  <si>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</si>
  <si>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</si>
  <si>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</si>
  <si>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</si>
  <si>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</si>
  <si>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</si>
  <si>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</si>
  <si>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</si>
  <si>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</si>
  <si>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</si>
  <si>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</si>
  <si>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</si>
  <si>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</si>
  <si>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</si>
  <si>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</si>
  <si>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</si>
  <si>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</si>
  <si>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</si>
  <si>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</si>
  <si>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</si>
  <si>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</si>
  <si>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</si>
  <si>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</si>
  <si>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</si>
  <si>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</si>
  <si>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</si>
  <si>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</si>
  <si>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</si>
  <si>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</si>
  <si>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</si>
  <si>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</si>
  <si>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</si>
  <si>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</si>
  <si>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</si>
  <si>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</si>
  <si>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</si>
  <si>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</si>
  <si>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</si>
  <si>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</si>
  <si>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</si>
  <si>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</si>
  <si>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</si>
  <si>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</si>
  <si>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</si>
  <si>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</si>
  <si>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</si>
  <si>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</si>
  <si>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</si>
  <si>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</si>
  <si>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</si>
  <si>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</si>
  <si>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</si>
  <si>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</si>
  <si>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</si>
  <si>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</si>
  <si>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</si>
  <si>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</si>
  <si>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</si>
  <si>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</si>
  <si>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</si>
  <si>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</si>
  <si>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</si>
  <si>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</si>
  <si>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</si>
  <si>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</si>
  <si>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</si>
  <si>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</si>
  <si>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</si>
  <si>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</si>
  <si>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</si>
  <si>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</si>
  <si>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</si>
  <si>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</si>
  <si>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</si>
  <si>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</si>
  <si>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</si>
  <si>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</si>
  <si>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</si>
  <si>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</si>
  <si>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</si>
  <si>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</si>
  <si>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</si>
  <si>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</si>
  <si>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</si>
  <si>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</si>
  <si>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</si>
  <si>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</si>
  <si>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</si>
  <si>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</si>
  <si>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</si>
  <si>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</si>
  <si>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</si>
  <si>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</si>
  <si>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</si>
  <si>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</si>
  <si>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</si>
  <si>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</si>
  <si>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</si>
  <si>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</si>
  <si>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</si>
  <si>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</si>
  <si>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</si>
  <si>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</si>
  <si>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</si>
  <si>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</si>
  <si>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</si>
  <si>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</si>
  <si>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</si>
  <si>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</si>
  <si>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</si>
  <si>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</si>
  <si>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</si>
  <si>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</si>
  <si>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</si>
  <si>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</si>
  <si>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</si>
  <si>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</si>
  <si>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</si>
  <si>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</si>
  <si>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</si>
  <si>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</si>
  <si>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</si>
  <si>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</si>
  <si>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</si>
  <si>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</si>
  <si>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</si>
  <si>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</si>
  <si>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</si>
  <si>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</si>
  <si>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</si>
  <si>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</si>
  <si>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</si>
  <si>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</si>
  <si>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</si>
  <si>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</si>
  <si>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</si>
  <si>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</si>
  <si>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</si>
  <si>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</si>
  <si>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</si>
  <si>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</si>
  <si>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</si>
  <si>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</si>
  <si>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</si>
  <si>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</si>
  <si>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</si>
  <si>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</si>
  <si>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</si>
  <si>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</si>
  <si>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</si>
  <si>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</si>
  <si>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</si>
  <si>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</si>
  <si>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</si>
  <si>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</si>
  <si>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</si>
  <si>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</si>
  <si>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</si>
  <si>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</si>
  <si>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</si>
  <si>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</si>
  <si>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</si>
  <si>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</si>
  <si>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</si>
  <si>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</si>
  <si>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</si>
  <si>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</si>
  <si>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</si>
  <si>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</si>
  <si>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</si>
  <si>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</si>
  <si>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</si>
  <si>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</si>
  <si>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</si>
  <si>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</si>
  <si>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</si>
  <si>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</si>
  <si>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</si>
  <si>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</si>
  <si>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</si>
  <si>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</si>
  <si>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</si>
  <si>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</si>
  <si>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</si>
  <si>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</si>
  <si>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</si>
  <si>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</si>
  <si>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</si>
  <si>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</si>
  <si>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</si>
  <si>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</si>
  <si>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</si>
  <si>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</si>
  <si>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</si>
  <si>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</si>
  <si>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</si>
  <si>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</si>
  <si>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</si>
  <si>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</si>
  <si>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</si>
  <si>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</si>
  <si>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</si>
  <si>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</si>
  <si>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</si>
  <si>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</si>
  <si>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</si>
  <si>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</si>
  <si>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</si>
  <si>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</si>
  <si>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</si>
  <si>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</si>
  <si>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</si>
  <si>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</si>
  <si>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</si>
  <si>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</si>
  <si>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</si>
  <si>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</si>
  <si>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</si>
  <si>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</si>
  <si>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</si>
  <si>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</si>
  <si>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</si>
  <si>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</si>
  <si>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</si>
  <si>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</si>
  <si>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</si>
  <si>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</si>
  <si>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</si>
  <si>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</si>
  <si>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</si>
  <si>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</si>
  <si>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</si>
  <si>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</si>
  <si>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</si>
  <si>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</si>
  <si>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</si>
  <si>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</si>
  <si>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</si>
  <si>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</si>
  <si>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</si>
  <si>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</si>
  <si>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</si>
  <si>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</si>
  <si>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</si>
  <si>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</si>
  <si>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</si>
  <si>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</si>
  <si>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</si>
  <si>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</si>
  <si>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</si>
  <si>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</si>
  <si>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</si>
  <si>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</si>
  <si>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</si>
  <si>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</si>
  <si>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</si>
  <si>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</si>
  <si>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</si>
  <si>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</si>
  <si>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</si>
  <si>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</si>
  <si>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</si>
  <si>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</si>
  <si>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</si>
  <si>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</si>
  <si>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</si>
  <si>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</si>
  <si>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</si>
  <si>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</si>
  <si>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</si>
  <si>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</si>
  <si>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</si>
  <si>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</si>
  <si>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</si>
  <si>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</si>
  <si>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</si>
  <si>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</si>
  <si>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</si>
  <si>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</si>
  <si>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</si>
  <si>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</si>
  <si>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</si>
  <si>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</si>
  <si>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</si>
  <si>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</si>
  <si>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</si>
  <si>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</si>
  <si>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</si>
  <si>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</si>
  <si>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</si>
  <si>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</si>
  <si>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</si>
  <si>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</si>
  <si>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</si>
  <si>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</si>
  <si>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</si>
  <si>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</si>
  <si>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</si>
  <si>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</si>
  <si>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</si>
  <si>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</si>
  <si>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</si>
  <si>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</si>
  <si>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</si>
  <si>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</si>
  <si>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</si>
  <si>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</si>
  <si>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</si>
  <si>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</si>
  <si>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</si>
  <si>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</si>
  <si>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</si>
  <si>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</si>
  <si>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</si>
  <si>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</si>
  <si>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</si>
  <si>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</si>
  <si>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</si>
  <si>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</si>
  <si>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</si>
  <si>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</si>
  <si>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</si>
  <si>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</si>
  <si>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</si>
  <si>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</si>
  <si>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</si>
  <si>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</si>
  <si>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</si>
  <si>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</si>
  <si>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</si>
  <si>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</si>
  <si>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</si>
  <si>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</si>
  <si>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</si>
  <si>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</si>
  <si>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</si>
  <si>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</si>
  <si>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</si>
  <si>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</si>
  <si>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</si>
  <si>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</si>
  <si>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</si>
  <si>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</si>
  <si>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</si>
  <si>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</si>
  <si>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</si>
  <si>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</si>
  <si>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</si>
  <si>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</si>
  <si>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</si>
  <si>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</si>
  <si>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</si>
  <si>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</si>
  <si>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</si>
  <si>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</si>
  <si>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</si>
  <si>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</si>
  <si>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</si>
  <si>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</si>
  <si>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</si>
  <si>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</si>
  <si>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</si>
  <si>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</si>
  <si>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</si>
  <si>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</si>
  <si>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</si>
  <si>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</si>
  <si>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</si>
  <si>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</si>
  <si>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</si>
  <si>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</si>
  <si>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</si>
  <si>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</si>
  <si>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</si>
  <si>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</si>
  <si>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</si>
  <si>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</si>
  <si>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</si>
  <si>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</si>
  <si>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</si>
  <si>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</si>
  <si>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</si>
  <si>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</si>
  <si>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</si>
  <si>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</si>
  <si>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</si>
  <si>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</si>
  <si>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</si>
  <si>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</si>
  <si>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</si>
  <si>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</si>
  <si>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</si>
  <si>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</si>
  <si>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</si>
  <si>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</si>
  <si>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</si>
  <si>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</si>
  <si>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</si>
  <si>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</si>
  <si>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</si>
  <si>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</si>
  <si>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</si>
  <si>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</si>
  <si>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</si>
  <si>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</si>
  <si>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</si>
  <si>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</si>
  <si>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</si>
  <si>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</si>
  <si>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</si>
  <si>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</si>
  <si>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</si>
  <si>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</si>
  <si>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</si>
  <si>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</si>
  <si>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</si>
  <si>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</si>
  <si>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</si>
  <si>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</si>
  <si>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</si>
  <si>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</si>
  <si>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</si>
  <si>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</si>
  <si>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</si>
  <si>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</si>
  <si>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</si>
  <si>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</si>
  <si>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</si>
  <si>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</si>
  <si>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</si>
  <si>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</si>
  <si>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</si>
  <si>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</si>
  <si>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</si>
  <si>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</si>
  <si>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</si>
  <si>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</si>
  <si>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</si>
  <si>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</si>
  <si>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</si>
  <si>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</si>
  <si>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</si>
  <si>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</si>
  <si>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</si>
  <si>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</si>
  <si>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</si>
  <si>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</si>
  <si>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</si>
  <si>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</si>
  <si>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</si>
  <si>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</si>
  <si>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</si>
  <si>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</si>
  <si>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</si>
  <si>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</si>
  <si>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</si>
  <si>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</si>
  <si>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</si>
  <si>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</si>
  <si>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</si>
  <si>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</si>
  <si>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</si>
  <si>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</si>
  <si>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</si>
  <si>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</si>
  <si>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</si>
  <si>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</si>
  <si>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</si>
  <si>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</si>
  <si>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</si>
  <si>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</si>
  <si>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</si>
  <si>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</si>
  <si>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</si>
  <si>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</si>
  <si>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</si>
  <si>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</si>
  <si>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</si>
  <si>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</si>
  <si>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</si>
  <si>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</si>
  <si>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</si>
  <si>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</si>
  <si>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</si>
  <si>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</si>
  <si>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</si>
  <si>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</si>
  <si>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</si>
  <si>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</si>
  <si>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</si>
  <si>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</si>
  <si>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</si>
  <si>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</si>
  <si>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</si>
  <si>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</si>
  <si>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</si>
  <si>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</si>
  <si>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</si>
  <si>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</si>
  <si>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</si>
  <si>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</si>
  <si>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</si>
  <si>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</si>
  <si>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</si>
  <si>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</si>
  <si>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</si>
  <si>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</si>
  <si>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</si>
  <si>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</si>
  <si>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</si>
  <si>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</si>
  <si>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</si>
  <si>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</si>
  <si>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</si>
  <si>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</si>
  <si>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</si>
  <si>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</si>
  <si>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</si>
  <si>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</si>
  <si>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</si>
  <si>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</si>
  <si>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</si>
  <si>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</si>
  <si>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</si>
  <si>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</si>
  <si>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</si>
  <si>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</si>
  <si>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</si>
  <si>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</si>
  <si>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</si>
  <si>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</si>
  <si>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</si>
  <si>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</si>
  <si>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</si>
  <si>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</si>
  <si>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</si>
  <si>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</si>
  <si>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</si>
  <si>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</si>
  <si>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</si>
  <si>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</si>
  <si>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</si>
  <si>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</si>
  <si>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</si>
  <si>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</si>
  <si>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</si>
  <si>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</si>
  <si>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</si>
  <si>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</si>
  <si>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</si>
  <si>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</si>
  <si>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</si>
  <si>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</si>
  <si>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</si>
  <si>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</si>
  <si>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</si>
  <si>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</si>
  <si>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</si>
  <si>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</si>
  <si>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</si>
  <si>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</si>
  <si>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</si>
  <si>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</si>
  <si>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</si>
  <si>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</si>
  <si>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</si>
  <si>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</si>
  <si>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</si>
  <si>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</si>
  <si>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</si>
  <si>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</si>
  <si>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</si>
  <si>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</si>
  <si>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</si>
  <si>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</si>
  <si>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</si>
  <si>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</si>
  <si>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</si>
  <si>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</si>
  <si>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</si>
  <si>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</si>
  <si>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</si>
  <si>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</si>
  <si>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</si>
  <si>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</si>
  <si>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</si>
  <si>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</si>
  <si>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</si>
  <si>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</si>
  <si>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</si>
  <si>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</si>
  <si>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</si>
  <si>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</si>
  <si>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</si>
  <si>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</si>
  <si>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</si>
  <si>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</si>
  <si>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</si>
  <si>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</si>
  <si>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</si>
  <si>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</si>
  <si>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</si>
  <si>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</si>
  <si>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</si>
  <si>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</si>
  <si>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</si>
  <si>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</si>
  <si>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</si>
  <si>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</si>
  <si>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</si>
  <si>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</si>
  <si>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</si>
  <si>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</si>
  <si>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</si>
  <si>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</si>
  <si>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</si>
  <si>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</si>
  <si>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</si>
  <si>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</si>
  <si>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</si>
  <si>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</si>
  <si>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</si>
  <si>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</si>
  <si>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</si>
  <si>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</si>
  <si>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</si>
  <si>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</si>
  <si>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</si>
  <si>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</si>
  <si>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</si>
  <si>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</si>
  <si>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</si>
  <si>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</si>
  <si>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</si>
  <si>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</si>
  <si>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</si>
  <si>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</si>
  <si>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</si>
  <si>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</si>
  <si>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</si>
  <si>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</si>
  <si>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</si>
  <si>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</si>
  <si>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</si>
  <si>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</si>
  <si>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</si>
  <si>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</si>
  <si>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</si>
  <si>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</si>
  <si>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</si>
  <si>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</si>
  <si>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</si>
  <si>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</si>
  <si>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</si>
  <si>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</si>
  <si>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</si>
  <si>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</si>
  <si>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</si>
  <si>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</si>
  <si>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</si>
  <si>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</si>
  <si>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</si>
  <si>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</si>
  <si>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</si>
  <si>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</si>
  <si>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</si>
  <si>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</si>
  <si>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</si>
  <si>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</si>
  <si>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</si>
  <si>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</si>
  <si>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</si>
  <si>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</si>
  <si>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</si>
  <si>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</si>
  <si>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</si>
  <si>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</si>
  <si>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</si>
  <si>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</si>
  <si>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</si>
  <si>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</si>
  <si>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</si>
  <si>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</si>
  <si>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</si>
  <si>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</si>
  <si>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</si>
  <si>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</si>
  <si>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</si>
  <si>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</si>
  <si>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</si>
  <si>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</si>
  <si>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</si>
  <si>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</si>
  <si>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</si>
  <si>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</si>
  <si>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</si>
  <si>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</si>
  <si>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</si>
  <si>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</si>
  <si>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</si>
  <si>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</si>
  <si>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</si>
  <si>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</si>
  <si>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</si>
  <si>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</si>
  <si>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</si>
  <si>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</si>
  <si>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</si>
  <si>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</si>
  <si>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</si>
  <si>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</si>
  <si>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</si>
  <si>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</si>
  <si>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</si>
  <si>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</si>
  <si>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</si>
  <si>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</si>
  <si>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</si>
  <si>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</si>
  <si>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</si>
  <si>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</si>
  <si>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</si>
  <si>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</si>
  <si>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</si>
  <si>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</si>
  <si>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</si>
  <si>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</si>
  <si>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</si>
  <si>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</si>
  <si>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</si>
  <si>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</si>
  <si>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</si>
  <si>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</si>
  <si>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</si>
  <si>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</si>
  <si>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</si>
  <si>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</si>
  <si>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</si>
  <si>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</si>
  <si>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</si>
  <si>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</si>
  <si>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</si>
  <si>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</si>
  <si>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</si>
  <si>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</si>
  <si>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</si>
  <si>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</si>
  <si>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</si>
  <si>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</si>
  <si>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</si>
  <si>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</si>
  <si>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</si>
  <si>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</si>
  <si>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</si>
  <si>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</si>
  <si>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</si>
  <si>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</si>
  <si>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</si>
  <si>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</si>
  <si>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</si>
  <si>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</si>
  <si>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</si>
  <si>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</si>
  <si>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</si>
  <si>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</si>
  <si>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</si>
  <si>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</si>
  <si>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</si>
  <si>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</si>
  <si>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</si>
  <si>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</si>
  <si>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</si>
  <si>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</si>
  <si>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</si>
  <si>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</si>
  <si>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</si>
  <si>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</si>
  <si>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</si>
  <si>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</si>
  <si>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</si>
  <si>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</si>
  <si>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</si>
  <si>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</si>
  <si>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</si>
  <si>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</si>
  <si>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</si>
  <si>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</si>
  <si>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</si>
  <si>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</si>
  <si>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</si>
  <si>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</si>
  <si>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</si>
  <si>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</si>
  <si>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</si>
  <si>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</si>
  <si>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</si>
  <si>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</si>
  <si>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</si>
  <si>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</si>
  <si>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</si>
  <si>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</si>
  <si>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</si>
  <si>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</si>
  <si>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</si>
  <si>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</si>
  <si>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</si>
  <si>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</si>
  <si>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</si>
  <si>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</si>
  <si>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</si>
  <si>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</si>
  <si>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</si>
  <si>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</si>
  <si>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</si>
  <si>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</si>
  <si>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</si>
  <si>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</si>
  <si>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</si>
  <si>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</si>
  <si>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</si>
  <si>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</si>
  <si>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</si>
  <si>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</si>
  <si>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</si>
  <si>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</si>
  <si>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</si>
  <si>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</si>
  <si>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</si>
  <si>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</si>
  <si>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</si>
  <si>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</si>
  <si>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</si>
  <si>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</si>
  <si>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</si>
  <si>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</si>
  <si>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</si>
  <si>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</si>
  <si>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</si>
  <si>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</si>
  <si>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</si>
  <si>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</si>
  <si>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</si>
  <si>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</si>
  <si>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</si>
  <si>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</si>
  <si>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</si>
  <si>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</si>
  <si>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</si>
  <si>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</si>
  <si>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</si>
  <si>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</si>
  <si>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</si>
  <si>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</si>
  <si>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</si>
  <si>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</si>
  <si>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</si>
  <si>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</si>
  <si>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</si>
  <si>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</si>
  <si>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</si>
  <si>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</si>
  <si>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</si>
  <si>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</si>
  <si>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</si>
  <si>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</si>
  <si>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</si>
  <si>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</si>
  <si>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</si>
  <si>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</si>
  <si>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</si>
  <si>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</si>
  <si>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</si>
  <si>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</si>
  <si>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</si>
  <si>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</si>
  <si>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</si>
  <si>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</si>
  <si>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</si>
  <si>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</si>
  <si>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</si>
  <si>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</si>
  <si>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</si>
  <si>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</si>
  <si>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</si>
  <si>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</si>
  <si>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</si>
  <si>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</si>
  <si>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</si>
  <si>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</si>
  <si>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</si>
  <si>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</si>
  <si>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</si>
  <si>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</si>
  <si>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</si>
  <si>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</si>
  <si>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</si>
  <si>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</si>
  <si>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</si>
  <si>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</si>
  <si>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</si>
  <si>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</si>
  <si>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</si>
  <si>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</si>
  <si>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</si>
  <si>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</si>
  <si>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</si>
  <si>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</si>
  <si>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</si>
  <si>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</si>
  <si>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</si>
  <si>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</si>
  <si>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</si>
  <si>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</si>
  <si>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</si>
  <si>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</si>
  <si>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</si>
  <si>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</si>
  <si>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</si>
  <si>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</si>
  <si>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</si>
  <si>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</si>
  <si>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</si>
  <si>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</si>
  <si>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</si>
  <si>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</si>
  <si>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</si>
  <si>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</si>
  <si>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</si>
  <si>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</si>
  <si>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</si>
  <si>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</si>
  <si>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</si>
  <si>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</si>
  <si>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</si>
  <si>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</si>
  <si>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</si>
  <si>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</si>
  <si>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</si>
  <si>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</si>
  <si>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</si>
  <si>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</si>
  <si>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</si>
  <si>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</si>
  <si>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</si>
  <si>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</si>
  <si>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</si>
  <si>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</si>
  <si>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</si>
  <si>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</si>
  <si>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</si>
  <si>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</si>
  <si>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</si>
  <si>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</si>
  <si>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</si>
  <si>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</si>
  <si>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</si>
  <si>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</si>
  <si>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</si>
  <si>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</si>
  <si>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</si>
  <si>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</si>
  <si>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</si>
  <si>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</si>
  <si>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</si>
  <si>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</si>
  <si>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</si>
  <si>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</si>
  <si>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</si>
  <si>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</si>
  <si>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</si>
  <si>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</si>
  <si>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</si>
  <si>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</si>
  <si>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</si>
  <si>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</si>
  <si>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</si>
  <si>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</si>
  <si>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</si>
  <si>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</si>
  <si>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</si>
  <si>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</si>
  <si>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</si>
  <si>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</si>
  <si>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</si>
  <si>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</si>
  <si>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</si>
  <si>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</si>
  <si>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</si>
  <si>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</si>
  <si>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</si>
  <si>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</si>
  <si>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</si>
  <si>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</si>
  <si>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</si>
  <si>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</si>
  <si>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</si>
  <si>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</si>
  <si>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</si>
  <si>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</si>
  <si>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</si>
  <si>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</si>
  <si>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</si>
  <si>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</si>
  <si>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</si>
  <si>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</si>
  <si>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</si>
  <si>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</si>
  <si>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</si>
  <si>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</si>
  <si>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</si>
  <si>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</si>
  <si>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</si>
  <si>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</si>
  <si>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</si>
  <si>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</si>
  <si>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</si>
  <si>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</si>
  <si>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</si>
  <si>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</si>
  <si>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</si>
  <si>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</si>
  <si>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</si>
  <si>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</si>
  <si>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</si>
  <si>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</si>
  <si>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</si>
  <si>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</si>
  <si>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</si>
  <si>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</si>
  <si>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</si>
  <si>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</si>
  <si>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</si>
  <si>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</si>
  <si>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</si>
  <si>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</si>
  <si>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</si>
  <si>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</si>
  <si>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</si>
  <si>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</si>
  <si>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</si>
  <si>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</si>
  <si>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</si>
  <si>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</si>
  <si>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</si>
  <si>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</si>
  <si>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</si>
  <si>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</si>
  <si>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</si>
  <si>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</si>
  <si>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</si>
  <si>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</si>
  <si>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</si>
  <si>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</si>
  <si>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</si>
  <si>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</si>
  <si>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</si>
  <si>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</si>
  <si>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</si>
  <si>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</si>
  <si>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</si>
  <si>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</si>
  <si>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</si>
  <si>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</si>
  <si>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</si>
  <si>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</si>
  <si>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</si>
  <si>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</si>
  <si>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</si>
  <si>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</si>
  <si>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</si>
  <si>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</si>
  <si>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</si>
  <si>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</si>
  <si>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</si>
  <si>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</si>
  <si>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</si>
  <si>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</si>
  <si>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</si>
  <si>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</si>
  <si>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</si>
  <si>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</si>
  <si>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</si>
  <si>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</si>
  <si>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</si>
  <si>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</si>
  <si>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</si>
  <si>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</si>
  <si>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</si>
  <si>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</si>
  <si>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</si>
  <si>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</si>
  <si>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</si>
  <si>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</si>
  <si>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</si>
  <si>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</si>
  <si>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</si>
  <si>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</si>
  <si>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</si>
  <si>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</si>
  <si>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</si>
  <si>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</si>
  <si>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</si>
  <si>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</si>
  <si>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</si>
  <si>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</si>
  <si>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</si>
  <si>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</si>
  <si>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</si>
  <si>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</si>
  <si>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</si>
  <si>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</si>
  <si>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</si>
  <si>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</si>
  <si>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</si>
  <si>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</si>
  <si>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</si>
  <si>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</si>
  <si>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</si>
  <si>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</si>
  <si>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</si>
  <si>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</si>
  <si>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</si>
  <si>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</si>
  <si>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</si>
  <si>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</si>
  <si>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</si>
  <si>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</si>
  <si>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</si>
  <si>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</si>
  <si>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</si>
  <si>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</si>
  <si>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</si>
  <si>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</si>
  <si>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</si>
  <si>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</si>
  <si>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</si>
  <si>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</si>
  <si>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</si>
  <si>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</si>
  <si>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</si>
  <si>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</si>
  <si>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</si>
  <si>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</si>
  <si>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</si>
  <si>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</si>
  <si>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</si>
  <si>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</si>
  <si>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</si>
  <si>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</si>
  <si>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</si>
  <si>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</si>
  <si>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</si>
  <si>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</si>
  <si>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</si>
  <si>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</si>
  <si>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</si>
  <si>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</si>
  <si>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</si>
  <si>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</si>
  <si>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</si>
  <si>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</si>
  <si>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</si>
  <si>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</si>
  <si>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</si>
  <si>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</si>
  <si>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</si>
  <si>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</si>
  <si>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</si>
  <si>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</si>
  <si>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</si>
  <si>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</si>
  <si>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</si>
  <si>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</si>
  <si>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</si>
  <si>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</si>
  <si>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</si>
  <si>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</si>
  <si>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</si>
  <si>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</si>
  <si>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</si>
  <si>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</si>
  <si>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</si>
  <si>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</si>
  <si>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</si>
  <si>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</si>
  <si>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</si>
  <si>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</si>
  <si>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</si>
  <si>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</si>
  <si>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</si>
  <si>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</si>
  <si>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</si>
  <si>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</si>
  <si>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</si>
  <si>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</si>
  <si>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</si>
  <si>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</si>
  <si>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</si>
  <si>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</si>
  <si>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</si>
  <si>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</si>
  <si>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</si>
  <si>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</si>
  <si>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</si>
  <si>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</si>
  <si>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</si>
  <si>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</si>
  <si>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</si>
  <si>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</si>
  <si>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</si>
  <si>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</si>
  <si>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</si>
  <si>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</si>
  <si>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</si>
  <si>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</si>
  <si>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</si>
  <si>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</si>
  <si>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</si>
  <si>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</si>
  <si>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</si>
  <si>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</si>
  <si>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</si>
  <si>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</si>
  <si>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</si>
  <si>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</si>
  <si>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</si>
  <si>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</si>
  <si>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</si>
  <si>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</si>
  <si>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</si>
  <si>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</si>
  <si>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</si>
  <si>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</si>
  <si>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</si>
  <si>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</si>
  <si>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</si>
  <si>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</si>
  <si>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</si>
  <si>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</si>
  <si>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</si>
  <si>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</si>
  <si>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</si>
  <si>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</si>
  <si>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</si>
  <si>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</si>
  <si>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</si>
  <si>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</si>
  <si>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</si>
  <si>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</si>
  <si>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</si>
  <si>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</si>
  <si>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</si>
  <si>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</si>
  <si>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</si>
  <si>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</si>
  <si>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</si>
  <si>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</si>
  <si>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</si>
  <si>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</si>
  <si>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</si>
  <si>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</si>
  <si>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</si>
  <si>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</si>
  <si>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</si>
  <si>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</si>
  <si>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</si>
  <si>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</si>
  <si>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</si>
  <si>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</si>
  <si>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</si>
  <si>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</si>
  <si>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</si>
  <si>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</si>
  <si>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</si>
  <si>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</si>
  <si>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</si>
  <si>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</si>
  <si>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</si>
  <si>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</si>
  <si>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</si>
  <si>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</si>
  <si>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</si>
  <si>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</si>
  <si>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</si>
  <si>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</si>
  <si>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</si>
  <si>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</si>
  <si>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</si>
  <si>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</si>
  <si>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</si>
  <si>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</si>
  <si>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</si>
  <si>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</si>
  <si>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</si>
  <si>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</si>
  <si>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</si>
  <si>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</si>
  <si>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</si>
  <si>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</si>
  <si>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</si>
  <si>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</si>
  <si>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</si>
  <si>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</si>
  <si>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</si>
  <si>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</si>
  <si>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</si>
  <si>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</si>
  <si>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</si>
  <si>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</si>
  <si>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</si>
  <si>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</si>
  <si>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</si>
  <si>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</si>
  <si>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</si>
  <si>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</si>
  <si>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</si>
  <si>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</si>
  <si>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</si>
  <si>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</si>
  <si>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</si>
  <si>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</si>
  <si>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</si>
  <si>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</si>
  <si>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</si>
  <si>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</si>
  <si>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</si>
  <si>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</si>
  <si>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</si>
  <si>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</si>
  <si>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</si>
  <si>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</si>
  <si>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</si>
  <si>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</si>
  <si>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</si>
  <si>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</si>
  <si>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</si>
  <si>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</si>
  <si>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</si>
  <si>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</si>
  <si>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</si>
  <si>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</si>
  <si>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</si>
  <si>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</si>
  <si>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</si>
  <si>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</si>
  <si>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</si>
  <si>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</si>
  <si>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</si>
  <si>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</si>
  <si>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</si>
  <si>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</si>
  <si>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</si>
  <si>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</si>
  <si>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</si>
  <si>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</si>
  <si>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</si>
  <si>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</si>
  <si>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</si>
  <si>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</si>
  <si>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</si>
  <si>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</si>
  <si>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</si>
  <si>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</si>
  <si>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</si>
  <si>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</si>
  <si>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</si>
  <si>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</si>
  <si>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</si>
  <si>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</si>
  <si>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</si>
  <si>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</si>
  <si>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</si>
  <si>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</si>
  <si>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</si>
  <si>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</si>
  <si>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</si>
  <si>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</si>
  <si>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</si>
  <si>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</si>
  <si>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</si>
  <si>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</si>
  <si>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</si>
  <si>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</si>
  <si>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</si>
  <si>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</si>
  <si>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</si>
  <si>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</si>
  <si>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</si>
  <si>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</si>
  <si>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</si>
  <si>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</si>
  <si>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</si>
  <si>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</si>
  <si>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</si>
  <si>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</si>
  <si>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</si>
  <si>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</si>
  <si>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</si>
  <si>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</si>
  <si>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</si>
  <si>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</si>
  <si>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</si>
  <si>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</si>
  <si>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</si>
  <si>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</si>
  <si>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</si>
  <si>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</si>
  <si>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</si>
  <si>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</si>
  <si>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</si>
  <si>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</si>
  <si>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</si>
  <si>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</si>
  <si>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</si>
  <si>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</si>
  <si>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</si>
  <si>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</si>
  <si>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</si>
  <si>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</si>
  <si>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</si>
  <si>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</si>
  <si>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</si>
  <si>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</si>
  <si>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</si>
  <si>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</si>
  <si>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</si>
  <si>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</si>
  <si>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</si>
  <si>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</si>
  <si>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</si>
  <si>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</si>
  <si>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</si>
  <si>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</si>
  <si>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</si>
  <si>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</si>
  <si>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</si>
  <si>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</si>
  <si>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</si>
  <si>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</si>
  <si>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</si>
  <si>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</si>
  <si>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</si>
  <si>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</si>
  <si>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</si>
  <si>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</si>
  <si>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</si>
  <si>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</si>
  <si>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</si>
  <si>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</si>
  <si>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</si>
  <si>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</si>
  <si>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</si>
  <si>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</si>
  <si>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</si>
  <si>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</si>
  <si>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</si>
  <si>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</si>
  <si>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</si>
  <si>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</si>
  <si>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</si>
  <si>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</si>
  <si>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</si>
  <si>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</si>
  <si>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</si>
  <si>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</si>
  <si>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</si>
  <si>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</si>
  <si>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</si>
  <si>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</si>
  <si>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</si>
  <si>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</si>
  <si>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</si>
  <si>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</si>
  <si>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</si>
  <si>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</si>
  <si>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</si>
  <si>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</si>
  <si>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</si>
  <si>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</si>
  <si>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</si>
  <si>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</si>
  <si>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</si>
  <si>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</si>
  <si>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</si>
  <si>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</si>
  <si>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</si>
  <si>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</si>
  <si>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</si>
  <si>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</si>
  <si>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</si>
  <si>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</si>
  <si>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</si>
  <si>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</si>
  <si>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</si>
  <si>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</si>
  <si>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</si>
  <si>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</si>
  <si>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</si>
  <si>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</si>
  <si>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</si>
  <si>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</si>
  <si>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</si>
  <si>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</si>
  <si>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</si>
  <si>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</si>
  <si>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</si>
  <si>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</si>
  <si>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</si>
  <si>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</si>
  <si>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</si>
  <si>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</si>
  <si>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</si>
  <si>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</si>
  <si>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</si>
  <si>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</si>
  <si>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</si>
  <si>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</si>
  <si>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</si>
  <si>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</si>
  <si>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</si>
  <si>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</si>
  <si>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</si>
  <si>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</si>
  <si>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</si>
  <si>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</si>
  <si>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</si>
  <si>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</si>
  <si>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</si>
  <si>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</si>
  <si>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</si>
  <si>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</si>
  <si>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</si>
  <si>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</si>
  <si>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</si>
  <si>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</si>
  <si>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</si>
  <si>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</si>
  <si>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</si>
  <si>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</si>
  <si>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</si>
  <si>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</si>
  <si>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</si>
  <si>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</si>
  <si>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</si>
  <si>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</si>
  <si>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</si>
  <si>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</si>
  <si>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</si>
  <si>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</si>
  <si>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</si>
  <si>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</si>
  <si>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</si>
  <si>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</si>
  <si>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</si>
  <si>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</si>
  <si>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</si>
  <si>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</si>
  <si>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</si>
  <si>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</si>
  <si>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</si>
  <si>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</si>
  <si>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</si>
  <si>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</si>
  <si>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</si>
  <si>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</si>
  <si>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</si>
  <si>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</si>
  <si>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</si>
  <si>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</si>
  <si>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</si>
  <si>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</si>
  <si>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</si>
  <si>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</si>
  <si>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</si>
  <si>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</si>
  <si>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</si>
  <si>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</si>
  <si>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</si>
  <si>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</si>
  <si>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</si>
  <si>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</si>
  <si>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</si>
  <si>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</si>
  <si>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</si>
  <si>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</si>
  <si>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</si>
  <si>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</si>
  <si>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</si>
  <si>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</si>
  <si>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</si>
  <si>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</si>
  <si>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</si>
  <si>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</si>
  <si>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</si>
  <si>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</si>
  <si>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</si>
  <si>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</si>
  <si>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</si>
  <si>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</si>
  <si>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</si>
  <si>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</si>
  <si>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</si>
  <si>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</si>
  <si>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</si>
  <si>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</si>
  <si>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</si>
  <si>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</si>
  <si>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</si>
  <si>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</si>
  <si>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</si>
  <si>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</si>
  <si>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</si>
  <si>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</si>
  <si>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</si>
  <si>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</si>
  <si>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</si>
  <si>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</si>
  <si>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</si>
  <si>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</si>
  <si>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</si>
  <si>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</si>
  <si>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</si>
  <si>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</si>
  <si>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</si>
  <si>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</si>
  <si>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</si>
  <si>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</si>
  <si>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</si>
  <si>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</si>
  <si>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</si>
  <si>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</si>
  <si>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</si>
  <si>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</si>
  <si>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</si>
  <si>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</si>
  <si>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</si>
  <si>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</si>
  <si>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</si>
  <si>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</si>
  <si>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</si>
  <si>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</si>
  <si>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</si>
  <si>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</si>
  <si>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</si>
  <si>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</si>
  <si>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</si>
  <si>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</si>
  <si>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</si>
  <si>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</si>
  <si>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</si>
  <si>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</si>
  <si>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</si>
  <si>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</si>
  <si>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</si>
  <si>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</si>
  <si>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</si>
  <si>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</si>
  <si>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</si>
  <si>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</si>
  <si>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</si>
  <si>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</si>
  <si>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</si>
  <si>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</si>
  <si>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</si>
  <si>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</si>
  <si>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</si>
  <si>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</si>
  <si>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</si>
  <si>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</si>
  <si>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</si>
  <si>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</si>
  <si>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</si>
  <si>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</si>
  <si>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</si>
  <si>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</si>
  <si>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</si>
  <si>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</si>
  <si>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</si>
  <si>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</si>
  <si>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</si>
  <si>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</si>
  <si>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</si>
  <si>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</si>
  <si>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</si>
  <si>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</si>
  <si>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</si>
  <si>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</si>
  <si>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</si>
  <si>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</si>
  <si>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</si>
  <si>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</si>
  <si>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</si>
  <si>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</si>
  <si>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</si>
  <si>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</si>
  <si>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</si>
  <si>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</si>
  <si>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</si>
  <si>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</si>
  <si>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</si>
  <si>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</si>
  <si>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</si>
  <si>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</si>
  <si>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</si>
  <si>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</si>
  <si>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</si>
  <si>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</si>
  <si>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</si>
  <si>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</si>
  <si>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</si>
  <si>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</si>
  <si>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</si>
  <si>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</si>
  <si>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</si>
  <si>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</si>
  <si>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</si>
  <si>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</si>
  <si>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</si>
  <si>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</si>
  <si>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</si>
  <si>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</si>
  <si>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</si>
  <si>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</si>
  <si>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</si>
  <si>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</si>
  <si>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</si>
  <si>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</si>
  <si>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</si>
  <si>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</si>
  <si>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</si>
  <si>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</si>
  <si>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</si>
  <si>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</si>
  <si>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</si>
  <si>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</si>
  <si>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</si>
  <si>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</si>
  <si>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</si>
  <si>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</si>
  <si>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</si>
  <si>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</si>
  <si>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</si>
  <si>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</si>
  <si>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</si>
  <si>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</si>
  <si>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</si>
  <si>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</si>
  <si>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</si>
  <si>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</si>
  <si>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</si>
  <si>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</si>
  <si>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</si>
  <si>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</si>
  <si>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</si>
  <si>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</si>
  <si>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</si>
  <si>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</si>
  <si>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</si>
  <si>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</si>
  <si>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</si>
  <si>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</si>
  <si>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</si>
  <si>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</si>
  <si>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</si>
  <si>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</si>
  <si>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</si>
  <si>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</si>
  <si>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</si>
  <si>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</si>
  <si>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</si>
  <si>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</si>
  <si>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</si>
  <si>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</si>
  <si>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</si>
  <si>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</si>
  <si>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</si>
  <si>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</si>
  <si>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</si>
  <si>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</si>
  <si>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</si>
  <si>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</si>
  <si>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</si>
  <si>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</si>
  <si>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</si>
  <si>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</si>
  <si>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</si>
  <si>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</si>
  <si>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</si>
  <si>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</si>
  <si>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</si>
  <si>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</si>
  <si>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</si>
  <si>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</si>
  <si>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</si>
  <si>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</si>
  <si>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</si>
  <si>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</si>
  <si>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</si>
  <si>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</si>
  <si>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</si>
  <si>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</si>
  <si>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</si>
  <si>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</si>
  <si>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</si>
  <si>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</si>
  <si>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</si>
  <si>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</si>
  <si>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</si>
  <si>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</si>
  <si>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</si>
  <si>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</si>
  <si>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</si>
  <si>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</si>
  <si>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</si>
  <si>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</si>
  <si>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</si>
  <si>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</si>
  <si>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</si>
  <si>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</si>
  <si>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</si>
  <si>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</si>
  <si>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</si>
  <si>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</si>
  <si>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</si>
  <si>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</si>
  <si>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</si>
  <si>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</si>
  <si>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</si>
  <si>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</si>
  <si>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</si>
  <si>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</si>
  <si>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</si>
  <si>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</si>
  <si>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</si>
  <si>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</si>
  <si>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</si>
  <si>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</si>
  <si>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</si>
  <si>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</si>
  <si>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</si>
  <si>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</si>
  <si>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</si>
  <si>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</si>
  <si>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</si>
  <si>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</si>
  <si>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</si>
  <si>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</si>
  <si>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</si>
  <si>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</si>
  <si>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</si>
  <si>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</si>
  <si>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</si>
  <si>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</si>
  <si>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</si>
  <si>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</si>
  <si>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</si>
  <si>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</si>
  <si>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</si>
  <si>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</si>
  <si>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</si>
  <si>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</si>
  <si>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</si>
  <si>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</si>
  <si>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</si>
  <si>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</si>
  <si>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</si>
  <si>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</si>
  <si>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</si>
  <si>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</si>
  <si>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</si>
  <si>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</si>
  <si>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</si>
  <si>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</si>
  <si>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</si>
  <si>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</si>
  <si>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</si>
  <si>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</si>
  <si>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</si>
  <si>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</si>
  <si>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</si>
  <si>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</si>
  <si>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</si>
  <si>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</si>
  <si>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</si>
  <si>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</si>
  <si>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</si>
  <si>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</si>
  <si>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</si>
  <si>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</si>
  <si>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</si>
  <si>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</si>
  <si>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</si>
  <si>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</si>
  <si>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</si>
  <si>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</si>
  <si>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</si>
  <si>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</si>
  <si>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</si>
  <si>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</si>
  <si>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</si>
  <si>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</si>
  <si>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</si>
  <si>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</si>
  <si>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</si>
  <si>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</si>
  <si>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</si>
  <si>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</si>
  <si>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</si>
  <si>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</si>
  <si>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</si>
  <si>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</si>
  <si>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</si>
  <si>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</si>
  <si>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</si>
  <si>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</si>
  <si>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</si>
  <si>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</si>
  <si>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</si>
  <si>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</si>
  <si>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</si>
  <si>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</si>
  <si>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</si>
  <si>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</si>
  <si>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</si>
  <si>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</si>
  <si>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</si>
  <si>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</si>
  <si>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</si>
  <si>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</si>
  <si>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</si>
  <si>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</si>
  <si>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</si>
  <si>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</si>
  <si>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</si>
  <si>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</si>
  <si>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</si>
  <si>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</si>
  <si>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</si>
  <si>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</si>
  <si>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</si>
  <si>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</si>
  <si>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</si>
  <si>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</si>
  <si>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</si>
  <si>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</si>
  <si>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</si>
  <si>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</si>
  <si>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</si>
  <si>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</si>
  <si>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</si>
  <si>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</si>
  <si>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</si>
  <si>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</si>
  <si>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</si>
  <si>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</si>
  <si>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</si>
  <si>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</si>
  <si>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</si>
  <si>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</si>
  <si>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</si>
  <si>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</si>
  <si>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</si>
  <si>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</si>
  <si>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</si>
  <si>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</si>
  <si>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</si>
  <si>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</si>
  <si>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</si>
  <si>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</si>
  <si>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</si>
  <si>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</si>
  <si>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</si>
  <si>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</si>
  <si>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</si>
  <si>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</si>
  <si>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</si>
  <si>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</si>
  <si>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</si>
  <si>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</si>
  <si>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</si>
  <si>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</si>
  <si>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</si>
  <si>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</si>
  <si>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</si>
  <si>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</si>
  <si>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</si>
  <si>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</si>
  <si>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</si>
  <si>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</si>
  <si>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</si>
  <si>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</si>
  <si>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</si>
  <si>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</si>
  <si>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</si>
  <si>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</si>
  <si>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</si>
  <si>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</si>
  <si>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</si>
  <si>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</si>
  <si>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</si>
  <si>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</si>
  <si>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</si>
  <si>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</si>
  <si>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</si>
  <si>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</si>
  <si>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</si>
  <si>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</si>
  <si>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</si>
  <si>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</si>
  <si>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</si>
  <si>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</si>
  <si>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</si>
  <si>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</si>
  <si>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</si>
  <si>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</si>
  <si>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</si>
  <si>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</si>
  <si>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</si>
  <si>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</si>
  <si>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</si>
  <si>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</si>
  <si>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</si>
  <si>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</si>
  <si>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</si>
  <si>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</si>
  <si>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</si>
  <si>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</si>
  <si>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</si>
  <si>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</si>
  <si>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</si>
  <si>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</si>
  <si>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</si>
  <si>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</si>
  <si>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</si>
  <si>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</si>
  <si>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</si>
  <si>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</si>
  <si>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</si>
  <si>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</si>
  <si>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</si>
  <si>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</si>
  <si>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</si>
  <si>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</si>
  <si>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</si>
  <si>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</si>
  <si>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</si>
  <si>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</si>
  <si>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</si>
  <si>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</si>
  <si>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</si>
  <si>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</si>
  <si>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</si>
  <si>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</si>
  <si>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</si>
  <si>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</si>
  <si>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</si>
  <si>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</si>
  <si>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</si>
  <si>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</si>
  <si>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</si>
  <si>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</si>
  <si>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</si>
  <si>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</si>
  <si>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</si>
  <si>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</si>
  <si>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</si>
  <si>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</si>
  <si>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</si>
  <si>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</si>
  <si>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</si>
  <si>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</si>
  <si>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</si>
  <si>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</si>
  <si>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</si>
  <si>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</si>
  <si>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</si>
  <si>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</si>
  <si>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</si>
  <si>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</si>
  <si>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</si>
  <si>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</si>
  <si>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</si>
  <si>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</si>
  <si>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</si>
  <si>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</si>
  <si>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</si>
  <si>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</si>
  <si>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</si>
  <si>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</si>
  <si>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</si>
  <si>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</si>
  <si>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</si>
  <si>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</si>
  <si>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</si>
  <si>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</si>
  <si>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</si>
  <si>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</si>
  <si>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</si>
  <si>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</si>
  <si>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</si>
  <si>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</si>
  <si>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</si>
  <si>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</si>
  <si>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</si>
  <si>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</si>
  <si>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</si>
  <si>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</si>
  <si>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</si>
  <si>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</si>
  <si>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</si>
  <si>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</si>
  <si>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</si>
  <si>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</si>
  <si>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</si>
  <si>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</si>
  <si>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</si>
  <si>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</si>
  <si>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</si>
  <si>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</si>
  <si>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</si>
  <si>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</si>
  <si>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</si>
  <si>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</si>
  <si>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</si>
  <si>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</si>
  <si>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</si>
  <si>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</si>
  <si>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</si>
  <si>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</si>
  <si>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</si>
  <si>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</si>
  <si>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</si>
  <si>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</si>
  <si>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</si>
  <si>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</si>
  <si>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</si>
  <si>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</si>
  <si>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</si>
  <si>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</si>
  <si>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</si>
  <si>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</si>
  <si>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</si>
  <si>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</si>
  <si>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</si>
  <si>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</si>
  <si>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</si>
  <si>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</si>
  <si>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</si>
  <si>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</si>
  <si>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</si>
  <si>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</si>
  <si>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</si>
  <si>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</si>
  <si>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</si>
  <si>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</si>
  <si>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</si>
  <si>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</si>
  <si>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</si>
  <si>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</si>
  <si>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</si>
  <si>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</si>
  <si>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</si>
  <si>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</si>
  <si>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</si>
  <si>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</si>
  <si>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</si>
  <si>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</si>
  <si>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</si>
  <si>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</si>
  <si>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</si>
  <si>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</si>
  <si>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</si>
  <si>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</si>
  <si>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</si>
  <si>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</si>
  <si>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</si>
  <si>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</si>
  <si>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</si>
  <si>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</si>
  <si>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</si>
  <si>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</si>
  <si>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</si>
  <si>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</si>
  <si>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</si>
  <si>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</si>
  <si>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</si>
  <si>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</si>
  <si>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</si>
  <si>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</si>
  <si>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</si>
  <si>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</si>
  <si>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</si>
  <si>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</si>
  <si>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</si>
  <si>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</si>
  <si>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</si>
  <si>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</si>
  <si>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</si>
  <si>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</si>
  <si>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</si>
  <si>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</si>
  <si>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</si>
  <si>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</si>
  <si>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</si>
  <si>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</si>
  <si>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</si>
  <si>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</si>
  <si>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</si>
  <si>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</si>
  <si>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</si>
  <si>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</si>
  <si>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</si>
  <si>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</si>
  <si>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</si>
  <si>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</si>
  <si>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</si>
  <si>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</si>
  <si>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</si>
  <si>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</si>
  <si>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</si>
  <si>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</si>
  <si>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</si>
  <si>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</si>
  <si>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</si>
  <si>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</si>
  <si>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</si>
  <si>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</si>
  <si>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</si>
  <si>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</si>
  <si>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</si>
  <si>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</si>
  <si>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</si>
  <si>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</si>
  <si>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</si>
  <si>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</si>
  <si>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</si>
  <si>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</si>
  <si>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</si>
  <si>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</si>
  <si>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</si>
  <si>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</si>
  <si>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</si>
  <si>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</si>
  <si>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</si>
  <si>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</si>
  <si>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</si>
  <si>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</si>
  <si>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</si>
  <si>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</si>
  <si>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</si>
  <si>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</si>
  <si>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</si>
  <si>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</si>
  <si>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</si>
  <si>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</si>
  <si>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</si>
  <si>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</si>
  <si>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</si>
  <si>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</si>
  <si>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</si>
  <si>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</si>
  <si>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</si>
  <si>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</si>
  <si>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</si>
  <si>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</si>
  <si>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</si>
  <si>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</si>
  <si>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</si>
  <si>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</si>
  <si>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</si>
  <si>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</si>
  <si>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</si>
  <si>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</si>
  <si>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</si>
  <si>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</si>
  <si>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</si>
  <si>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</si>
  <si>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</si>
  <si>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</si>
  <si>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</si>
  <si>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</si>
  <si>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</si>
  <si>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</si>
  <si>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</si>
  <si>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</si>
  <si>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</si>
  <si>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</si>
  <si>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</si>
  <si>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</si>
  <si>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</si>
  <si>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</si>
  <si>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</si>
  <si>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</si>
  <si>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</si>
  <si>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</si>
  <si>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</si>
  <si>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</si>
  <si>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</si>
  <si>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</si>
  <si>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</si>
  <si>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</si>
  <si>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</si>
  <si>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</si>
  <si>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</si>
  <si>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</si>
  <si>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</si>
  <si>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</si>
  <si>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</si>
  <si>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</si>
  <si>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</si>
  <si>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</si>
  <si>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</si>
  <si>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</si>
  <si>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</si>
  <si>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</si>
  <si>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</si>
  <si>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</si>
  <si>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</si>
  <si>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</si>
  <si>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</si>
  <si>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</si>
  <si>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</si>
  <si>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</si>
  <si>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</si>
  <si>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</si>
  <si>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</si>
  <si>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</si>
  <si>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</si>
  <si>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</si>
  <si>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</si>
  <si>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</si>
  <si>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</si>
  <si>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</si>
  <si>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</si>
  <si>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</si>
  <si>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</si>
  <si>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</si>
  <si>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</si>
  <si>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</si>
  <si>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</si>
  <si>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</si>
  <si>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</si>
  <si>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</si>
  <si>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</si>
  <si>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</si>
  <si>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</si>
  <si>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</si>
  <si>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</si>
  <si>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</si>
  <si>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</si>
  <si>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</si>
  <si>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</si>
  <si>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</si>
  <si>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</si>
  <si>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</si>
  <si>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</si>
  <si>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</si>
  <si>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</si>
  <si>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</si>
  <si>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</si>
  <si>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</si>
  <si>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</si>
  <si>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</si>
  <si>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</si>
  <si>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</si>
  <si>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</si>
  <si>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</si>
  <si>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</si>
  <si>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</si>
  <si>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</si>
  <si>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</si>
  <si>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</si>
  <si>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</si>
  <si>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</si>
  <si>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</si>
  <si>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</si>
  <si>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</si>
  <si>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</si>
  <si>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</si>
  <si>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</si>
  <si>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</si>
  <si>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</si>
  <si>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</si>
  <si>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</si>
  <si>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</si>
  <si>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</si>
  <si>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</si>
  <si>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</si>
  <si>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</si>
  <si>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</si>
  <si>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</si>
  <si>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</si>
  <si>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</si>
  <si>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</si>
  <si>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</si>
  <si>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</si>
  <si>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</si>
  <si>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</si>
  <si>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</si>
  <si>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</si>
  <si>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</si>
  <si>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</si>
  <si>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</si>
  <si>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</si>
  <si>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</si>
  <si>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</si>
  <si>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</si>
  <si>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</si>
  <si>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</si>
  <si>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</si>
  <si>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</si>
  <si>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</si>
  <si>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</si>
  <si>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</si>
  <si>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</si>
  <si>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</si>
  <si>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</si>
  <si>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</si>
  <si>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</si>
  <si>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</si>
  <si>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</si>
  <si>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</si>
  <si>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</si>
  <si>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</si>
  <si>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</si>
  <si>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</si>
  <si>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</si>
  <si>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</si>
  <si>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</si>
  <si>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</si>
  <si>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</si>
  <si>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</si>
  <si>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</si>
  <si>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</si>
  <si>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</si>
  <si>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</si>
  <si>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</si>
  <si>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</si>
  <si>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</si>
  <si>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</si>
  <si>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</si>
  <si>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</si>
  <si>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</si>
  <si>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</si>
  <si>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</si>
  <si>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</si>
  <si>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</si>
  <si>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</si>
  <si>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</si>
  <si>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</si>
  <si>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</si>
  <si>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</si>
  <si>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</si>
  <si>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</si>
  <si>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</si>
  <si>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</si>
  <si>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</si>
  <si>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</si>
  <si>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</si>
  <si>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</si>
  <si>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</si>
  <si>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</si>
  <si>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</si>
  <si>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</si>
  <si>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</si>
  <si>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</si>
  <si>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</si>
  <si>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</si>
  <si>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</si>
  <si>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</si>
  <si>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</si>
  <si>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</si>
  <si>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</si>
  <si>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</si>
  <si>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</si>
  <si>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</si>
  <si>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</si>
  <si>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</si>
  <si>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</si>
  <si>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</si>
  <si>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</si>
  <si>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</si>
  <si>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</si>
  <si>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</si>
  <si>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</si>
  <si>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</si>
  <si>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</si>
  <si>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</si>
  <si>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</si>
  <si>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</si>
  <si>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</si>
  <si>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</si>
  <si>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</si>
  <si>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</si>
  <si>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</si>
  <si>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</si>
  <si>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</si>
  <si>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</si>
  <si>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</si>
  <si>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</si>
  <si>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</si>
  <si>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</si>
  <si>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</si>
  <si>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</si>
  <si>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</si>
  <si>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</si>
  <si>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</si>
  <si>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</si>
  <si>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</si>
  <si>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</si>
  <si>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</si>
  <si>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</si>
  <si>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</si>
  <si>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</si>
  <si>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</si>
  <si>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</si>
  <si>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</si>
  <si>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</si>
  <si>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</si>
  <si>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</si>
  <si>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</si>
  <si>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</si>
  <si>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</si>
  <si>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</si>
  <si>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</si>
  <si>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</si>
  <si>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</si>
  <si>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</si>
  <si>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</si>
  <si>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</si>
  <si>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</si>
  <si>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</si>
  <si>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</si>
  <si>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</si>
  <si>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</si>
  <si>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</si>
  <si>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</si>
  <si>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</si>
  <si>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</si>
  <si>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</si>
  <si>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</si>
  <si>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</si>
  <si>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</si>
  <si>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</si>
  <si>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</si>
  <si>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</si>
  <si>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</si>
  <si>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</si>
  <si>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</si>
  <si>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</si>
  <si>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</si>
  <si>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</si>
  <si>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</si>
  <si>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</si>
  <si>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</si>
  <si>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</si>
  <si>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</si>
  <si>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</si>
  <si>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</si>
  <si>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</si>
  <si>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</si>
  <si>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</si>
  <si>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</si>
  <si>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</si>
  <si>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</si>
  <si>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</si>
  <si>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</si>
  <si>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</si>
  <si>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</si>
  <si>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</si>
  <si>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</si>
  <si>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</si>
  <si>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</si>
  <si>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</si>
  <si>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</si>
  <si>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</si>
  <si>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</si>
  <si>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</si>
  <si>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</si>
  <si>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</si>
  <si>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</si>
  <si>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</si>
  <si>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</si>
  <si>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</si>
  <si>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</si>
  <si>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</si>
  <si>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</si>
  <si>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</si>
  <si>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</si>
  <si>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</si>
  <si>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</si>
  <si>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</si>
  <si>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</si>
  <si>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</si>
  <si>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</si>
  <si>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</si>
  <si>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</si>
  <si>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</si>
  <si>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</si>
  <si>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</si>
  <si>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</si>
  <si>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</si>
  <si>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</si>
  <si>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</si>
  <si>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</si>
  <si>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</si>
  <si>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</si>
  <si>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</si>
  <si>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</si>
  <si>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</si>
  <si>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</si>
  <si>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</si>
  <si>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</si>
  <si>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</si>
  <si>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</si>
  <si>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</si>
  <si>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</si>
  <si>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</si>
  <si>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</si>
  <si>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</si>
  <si>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</si>
  <si>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</si>
  <si>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</si>
  <si>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</si>
  <si>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</si>
  <si>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</si>
  <si>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</si>
  <si>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</si>
  <si>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</si>
  <si>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</si>
  <si>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</si>
  <si>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</si>
  <si>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</si>
  <si>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</si>
  <si>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</si>
  <si>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</si>
  <si>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</si>
  <si>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</si>
  <si>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</si>
  <si>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</si>
  <si>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</si>
  <si>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</si>
  <si>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</si>
  <si>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</si>
  <si>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</si>
  <si>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</si>
  <si>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</si>
  <si>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</si>
  <si>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</si>
  <si>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</si>
  <si>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</si>
  <si>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</si>
  <si>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</si>
  <si>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</si>
  <si>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</si>
  <si>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</si>
  <si>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</si>
  <si>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</si>
  <si>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</si>
  <si>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</si>
  <si>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</si>
  <si>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</si>
  <si>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</si>
  <si>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</si>
  <si>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</si>
  <si>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</si>
  <si>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</si>
  <si>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</si>
  <si>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</si>
  <si>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</si>
  <si>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</si>
  <si>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</si>
  <si>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</si>
  <si>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</si>
  <si>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</si>
  <si>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</si>
  <si>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</si>
  <si>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</si>
  <si>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</si>
  <si>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</si>
  <si>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</si>
  <si>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</si>
  <si>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</si>
  <si>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</si>
  <si>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</si>
  <si>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</si>
  <si>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</si>
  <si>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</si>
  <si>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</si>
  <si>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</si>
  <si>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</si>
  <si>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</si>
  <si>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</si>
  <si>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</si>
  <si>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</si>
  <si>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</si>
  <si>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</si>
  <si>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</si>
  <si>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</si>
  <si>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</si>
  <si>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</si>
  <si>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</si>
  <si>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</si>
  <si>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</si>
  <si>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</si>
  <si>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</si>
  <si>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</si>
  <si>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</si>
  <si>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</si>
  <si>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</si>
  <si>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</si>
  <si>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</si>
  <si>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</si>
  <si>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</si>
  <si>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</si>
  <si>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</si>
  <si>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</si>
  <si>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</si>
  <si>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</si>
  <si>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</si>
  <si>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</si>
  <si>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</si>
  <si>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</si>
  <si>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</si>
  <si>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</si>
  <si>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</si>
  <si>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</si>
  <si>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</si>
  <si>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</si>
  <si>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</si>
  <si>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</si>
  <si>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</si>
  <si>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</si>
  <si>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</si>
  <si>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</si>
  <si>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</si>
  <si>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</si>
  <si>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</si>
  <si>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</si>
  <si>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</si>
  <si>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</si>
  <si>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</si>
  <si>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</si>
  <si>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</si>
  <si>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</si>
  <si>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</si>
  <si>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</si>
  <si>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</si>
  <si>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</si>
  <si>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</si>
  <si>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</si>
  <si>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</si>
  <si>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</si>
  <si>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</si>
  <si>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</si>
  <si>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</si>
  <si>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</si>
  <si>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</si>
  <si>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</si>
  <si>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</si>
  <si>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</si>
  <si>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</si>
  <si>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</si>
  <si>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</si>
  <si>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</si>
  <si>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</si>
  <si>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</si>
  <si>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</si>
  <si>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</si>
  <si>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</si>
  <si>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</si>
  <si>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</si>
  <si>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</si>
  <si>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</si>
  <si>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</si>
  <si>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</si>
  <si>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</si>
  <si>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</si>
  <si>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</si>
  <si>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</si>
  <si>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</si>
  <si>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</si>
  <si>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</si>
  <si>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</si>
  <si>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</si>
  <si>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</si>
  <si>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</si>
  <si>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</si>
  <si>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</si>
  <si>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</si>
  <si>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</si>
  <si>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</si>
  <si>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</si>
  <si>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</si>
  <si>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</si>
  <si>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</si>
  <si>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</si>
  <si>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</si>
  <si>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</si>
  <si>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</si>
  <si>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</si>
  <si>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</si>
  <si>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</si>
  <si>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</si>
  <si>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</si>
  <si>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</si>
  <si>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</si>
  <si>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</si>
  <si>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</si>
  <si>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</si>
  <si>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</si>
  <si>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</si>
  <si>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</si>
  <si>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</si>
  <si>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</si>
  <si>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</si>
  <si>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</si>
  <si>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</si>
  <si>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</si>
  <si>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</si>
  <si>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</si>
  <si>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</si>
  <si>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</si>
  <si>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</si>
  <si>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</si>
  <si>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</si>
  <si>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</si>
  <si>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</si>
  <si>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</si>
  <si>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</si>
  <si>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</si>
  <si>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</si>
  <si>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</si>
  <si>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</si>
  <si>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</si>
  <si>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</si>
  <si>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</si>
  <si>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</si>
  <si>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</si>
  <si>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</si>
  <si>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</si>
  <si>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</si>
  <si>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</si>
  <si>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</si>
  <si>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</si>
  <si>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</si>
  <si>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</si>
  <si>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</si>
  <si>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</si>
  <si>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</si>
  <si>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</si>
  <si>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</si>
  <si>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</si>
  <si>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</si>
  <si>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</si>
  <si>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</si>
  <si>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</si>
  <si>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</si>
  <si>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</si>
  <si>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</si>
  <si>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</si>
  <si>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</si>
  <si>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</si>
  <si>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</si>
  <si>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</si>
  <si>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</si>
  <si>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</si>
  <si>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</si>
  <si>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</si>
  <si>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</si>
  <si>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</si>
  <si>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</si>
  <si>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</si>
  <si>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</si>
  <si>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</si>
  <si>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</si>
  <si>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</si>
  <si>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</si>
  <si>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</si>
  <si>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</si>
  <si>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</si>
  <si>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</si>
  <si>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</si>
  <si>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</si>
  <si>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</si>
  <si>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</si>
  <si>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</si>
  <si>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</si>
  <si>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</si>
  <si>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</si>
  <si>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</si>
  <si>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</si>
  <si>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</si>
  <si>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</si>
  <si>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</si>
  <si>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</si>
  <si>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</si>
  <si>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</si>
  <si>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</si>
  <si>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</si>
  <si>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</si>
  <si>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</si>
  <si>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</si>
  <si>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</si>
  <si>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</si>
  <si>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</si>
  <si>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</si>
  <si>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</si>
  <si>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</si>
  <si>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</si>
  <si>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</si>
  <si>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</si>
  <si>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</si>
  <si>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</si>
  <si>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</si>
  <si>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</si>
  <si>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</si>
  <si>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</si>
  <si>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</si>
  <si>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</si>
  <si>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</si>
  <si>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</si>
  <si>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</si>
  <si>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</si>
  <si>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</si>
  <si>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</si>
  <si>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</si>
  <si>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</si>
  <si>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</si>
  <si>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</si>
  <si>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</si>
  <si>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</si>
  <si>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</si>
  <si>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</si>
  <si>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</si>
  <si>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</si>
  <si>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</si>
  <si>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</si>
  <si>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</si>
  <si>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</si>
  <si>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</si>
  <si>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</si>
  <si>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</si>
  <si>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</si>
  <si>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</si>
  <si>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</si>
  <si>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</si>
  <si>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</si>
  <si>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</si>
  <si>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</si>
  <si>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</si>
  <si>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</si>
  <si>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</si>
  <si>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</si>
  <si>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</si>
  <si>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</si>
  <si>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</si>
  <si>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</si>
  <si>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</si>
  <si>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</si>
  <si>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</si>
  <si>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</si>
  <si>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</si>
  <si>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</si>
  <si>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</si>
  <si>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</si>
  <si>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</si>
  <si>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</si>
  <si>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</si>
  <si>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</si>
  <si>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</si>
  <si>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</si>
  <si>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</si>
  <si>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</si>
  <si>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</si>
  <si>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</si>
  <si>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</si>
  <si>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</si>
  <si>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</si>
  <si>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</si>
  <si>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</si>
  <si>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</si>
  <si>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</si>
  <si>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</si>
  <si>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</si>
  <si>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</si>
  <si>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</si>
  <si>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</si>
  <si>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</si>
  <si>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</si>
  <si>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</si>
  <si>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</si>
  <si>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</si>
  <si>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</si>
  <si>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</si>
  <si>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</si>
  <si>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</si>
  <si>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</si>
  <si>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</si>
  <si>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</si>
  <si>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</si>
  <si>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</si>
  <si>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</si>
  <si>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</si>
  <si>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</si>
  <si>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</si>
  <si>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</si>
  <si>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</si>
  <si>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</si>
  <si>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</si>
  <si>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</si>
  <si>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</si>
  <si>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</si>
  <si>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</si>
  <si>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</si>
  <si>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</si>
  <si>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</si>
  <si>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</si>
  <si>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</si>
  <si>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</si>
  <si>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</si>
  <si>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</si>
  <si>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</si>
  <si>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</si>
  <si>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</si>
  <si>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</si>
  <si>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</si>
  <si>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</si>
  <si>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</si>
  <si>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</si>
  <si>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</si>
  <si>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</si>
  <si>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</si>
  <si>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</si>
  <si>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</si>
  <si>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</si>
  <si>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</si>
  <si>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</si>
  <si>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</si>
  <si>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</si>
  <si>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</si>
  <si>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</si>
  <si>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</si>
  <si>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</si>
  <si>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</si>
  <si>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</si>
  <si>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</si>
  <si>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</si>
  <si>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</si>
  <si>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</si>
  <si>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</si>
  <si>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</si>
  <si>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</si>
  <si>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</si>
  <si>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</si>
  <si>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</si>
  <si>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</si>
  <si>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</si>
  <si>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</si>
  <si>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</si>
  <si>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</si>
  <si>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</si>
  <si>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</si>
  <si>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</si>
  <si>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</si>
  <si>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</si>
  <si>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</si>
  <si>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</si>
  <si>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</si>
  <si>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</si>
  <si>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</si>
  <si>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</si>
  <si>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</si>
  <si>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</si>
  <si>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</si>
  <si>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</si>
  <si>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</si>
  <si>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</si>
  <si>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</si>
  <si>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</si>
  <si>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</si>
  <si>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</si>
  <si>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</si>
  <si>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</si>
  <si>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</si>
  <si>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</si>
  <si>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</si>
  <si>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</si>
  <si>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</si>
  <si>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</si>
  <si>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</si>
  <si>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</si>
  <si>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</si>
  <si>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</si>
  <si>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</si>
  <si>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</si>
  <si>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</si>
  <si>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</si>
  <si>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</si>
  <si>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</si>
  <si>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</si>
  <si>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</si>
  <si>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</si>
  <si>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</si>
  <si>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</si>
  <si>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</si>
  <si>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</si>
  <si>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</si>
  <si>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</si>
  <si>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</si>
  <si>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</si>
  <si>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</si>
  <si>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</si>
  <si>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</si>
  <si>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</si>
  <si>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</si>
  <si>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</si>
  <si>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</si>
  <si>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</si>
  <si>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</si>
  <si>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</si>
  <si>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</si>
  <si>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</si>
  <si>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</si>
  <si>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</si>
  <si>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</si>
  <si>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</si>
  <si>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</si>
  <si>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</si>
  <si>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</si>
  <si>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</si>
  <si>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</si>
  <si>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</si>
  <si>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</si>
  <si>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</si>
  <si>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</si>
  <si>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</si>
  <si>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</si>
  <si>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</si>
  <si>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</si>
  <si>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</si>
  <si>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</si>
  <si>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</si>
  <si>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</si>
  <si>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</si>
  <si>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</si>
  <si>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</si>
  <si>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</si>
  <si>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</si>
  <si>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</si>
  <si>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</si>
  <si>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</si>
  <si>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</si>
  <si>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</si>
  <si>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</si>
  <si>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</si>
  <si>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</si>
  <si>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</si>
  <si>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</si>
  <si>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</si>
  <si>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</si>
  <si>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</si>
  <si>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</si>
  <si>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</si>
  <si>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</si>
  <si>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</si>
  <si>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</si>
  <si>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</si>
  <si>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</si>
  <si>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</si>
  <si>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</si>
  <si>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</si>
  <si>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</si>
  <si>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</si>
  <si>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</si>
  <si>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</si>
  <si>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</si>
  <si>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</si>
  <si>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</si>
  <si>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</si>
  <si>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</si>
  <si>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</si>
  <si>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</si>
  <si>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</si>
  <si>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</si>
  <si>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</si>
  <si>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</si>
  <si>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</si>
  <si>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</si>
  <si>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</si>
  <si>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</si>
  <si>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</si>
  <si>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</si>
  <si>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</si>
  <si>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</si>
  <si>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</si>
  <si>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</si>
  <si>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</si>
  <si>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</si>
  <si>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</si>
  <si>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</si>
  <si>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</si>
  <si>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</si>
  <si>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</si>
  <si>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</si>
  <si>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</si>
  <si>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</si>
  <si>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</si>
  <si>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</si>
  <si>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</si>
  <si>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</si>
  <si>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</si>
  <si>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</si>
  <si>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</si>
  <si>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</si>
  <si>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</si>
  <si>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</si>
  <si>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</si>
  <si>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</si>
  <si>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</si>
  <si>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</si>
  <si>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</si>
  <si>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</si>
  <si>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</si>
  <si>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</si>
  <si>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</si>
  <si>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</si>
  <si>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</si>
  <si>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</si>
  <si>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</si>
  <si>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</si>
  <si>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</si>
  <si>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</si>
  <si>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</si>
  <si>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</si>
  <si>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</si>
  <si>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</si>
  <si>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</si>
  <si>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</si>
  <si>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</si>
  <si>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</si>
  <si>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</si>
  <si>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</si>
  <si>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</si>
  <si>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</si>
  <si>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</si>
  <si>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</si>
  <si>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</si>
  <si>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</si>
  <si>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</si>
  <si>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</si>
  <si>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</si>
  <si>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</si>
  <si>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</si>
  <si>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</si>
  <si>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</si>
  <si>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</si>
  <si>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</si>
  <si>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</si>
  <si>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</si>
  <si>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</si>
  <si>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</si>
  <si>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</si>
  <si>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</si>
  <si>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</si>
  <si>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</si>
  <si>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</si>
  <si>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</si>
  <si>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</si>
  <si>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</si>
  <si>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</si>
  <si>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</si>
  <si>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</si>
  <si>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</si>
  <si>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</si>
  <si>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</si>
  <si>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</si>
  <si>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</si>
  <si>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</si>
  <si>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</si>
  <si>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</si>
  <si>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</si>
  <si>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</si>
  <si>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</si>
  <si>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</si>
  <si>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</si>
  <si>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</si>
  <si>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</si>
  <si>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</si>
  <si>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</si>
  <si>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</si>
  <si>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</si>
  <si>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</si>
  <si>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</si>
  <si>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</si>
  <si>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</si>
  <si>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</si>
  <si>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</si>
  <si>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</si>
  <si>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</si>
  <si>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</si>
  <si>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</si>
  <si>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</si>
  <si>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</si>
  <si>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</si>
  <si>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</si>
  <si>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</si>
  <si>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</si>
  <si>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</si>
  <si>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</si>
  <si>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</si>
  <si>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</si>
  <si>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</si>
  <si>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</si>
  <si>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</si>
  <si>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</si>
  <si>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</si>
  <si>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</si>
  <si>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</si>
  <si>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</si>
  <si>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</si>
  <si>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</si>
  <si>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</si>
  <si>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</si>
  <si>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</si>
  <si>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</si>
  <si>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</si>
  <si>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</si>
  <si>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</si>
  <si>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</si>
  <si>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</si>
  <si>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</si>
  <si>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</si>
  <si>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</si>
  <si>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</si>
  <si>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</si>
  <si>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</si>
  <si>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</si>
  <si>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</si>
  <si>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</si>
  <si>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</si>
  <si>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</si>
  <si>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</si>
  <si>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</si>
  <si>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</si>
  <si>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</si>
  <si>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</si>
  <si>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</si>
  <si>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</si>
  <si>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</si>
  <si>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</si>
  <si>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</si>
  <si>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</si>
  <si>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</si>
  <si>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</si>
  <si>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</si>
  <si>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</si>
  <si>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</si>
  <si>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</si>
  <si>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</si>
  <si>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</si>
  <si>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</si>
  <si>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</si>
  <si>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</si>
  <si>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</si>
  <si>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</si>
  <si>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</si>
  <si>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</si>
  <si>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</si>
  <si>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</si>
  <si>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</si>
  <si>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</si>
  <si>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</si>
  <si>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</si>
  <si>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</si>
  <si>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</si>
  <si>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</si>
  <si>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</si>
  <si>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</si>
  <si>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</si>
  <si>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</si>
  <si>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</si>
  <si>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</si>
  <si>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</si>
  <si>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</si>
  <si>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</si>
  <si>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</si>
  <si>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</si>
  <si>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</si>
  <si>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</si>
  <si>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</si>
  <si>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</si>
  <si>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</si>
  <si>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</si>
  <si>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</si>
  <si>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</si>
  <si>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</si>
  <si>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</si>
  <si>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</si>
  <si>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</si>
  <si>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</si>
  <si>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</si>
  <si>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</si>
  <si>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</si>
  <si>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</si>
  <si>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</si>
  <si>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</si>
  <si>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</si>
  <si>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</si>
  <si>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</si>
  <si>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</si>
  <si>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</si>
  <si>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</si>
  <si>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</si>
  <si>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</si>
  <si>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</si>
  <si>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</si>
  <si>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</si>
  <si>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</si>
  <si>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</si>
  <si>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</si>
  <si>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</si>
  <si>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</si>
  <si>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</si>
  <si>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</si>
  <si>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</si>
  <si>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</si>
  <si>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</si>
  <si>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</si>
  <si>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</si>
  <si>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</si>
  <si>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</si>
  <si>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</si>
  <si>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</si>
  <si>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</si>
  <si>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</si>
  <si>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</si>
  <si>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</si>
  <si>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</si>
  <si>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</si>
  <si>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</si>
  <si>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</si>
  <si>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</si>
  <si>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</si>
  <si>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</si>
  <si>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</si>
  <si>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</si>
  <si>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</si>
  <si>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</si>
  <si>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</si>
  <si>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</si>
  <si>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</si>
  <si>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</si>
  <si>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</si>
  <si>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</si>
  <si>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</si>
  <si>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</si>
  <si>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</si>
  <si>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</si>
  <si>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</si>
  <si>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</si>
  <si>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</si>
  <si>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</si>
  <si>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</si>
  <si>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</si>
  <si>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</si>
  <si>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</si>
  <si>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</si>
  <si>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</si>
  <si>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</si>
  <si>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</si>
  <si>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</si>
  <si>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</si>
  <si>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</si>
  <si>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</si>
  <si>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</si>
  <si>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</si>
  <si>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</si>
  <si>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</si>
  <si>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</si>
  <si>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</si>
  <si>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</si>
  <si>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</si>
  <si>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</si>
  <si>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</si>
  <si>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</si>
  <si>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</si>
  <si>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</si>
  <si>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</si>
  <si>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</si>
  <si>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</si>
  <si>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</si>
  <si>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</si>
  <si>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</si>
  <si>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</si>
  <si>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</si>
  <si>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</si>
  <si>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</si>
  <si>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</si>
  <si>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</si>
  <si>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</si>
  <si>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</si>
  <si>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</si>
  <si>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</si>
  <si>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</si>
  <si>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</si>
  <si>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</si>
  <si>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</si>
  <si>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</si>
  <si>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</si>
  <si>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</si>
  <si>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</si>
  <si>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</si>
  <si>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</si>
  <si>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</si>
  <si>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</si>
  <si>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</si>
  <si>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</si>
  <si>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</si>
  <si>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</si>
  <si>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</si>
  <si>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</si>
  <si>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</si>
  <si>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</si>
  <si>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</si>
  <si>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</si>
  <si>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</si>
  <si>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</si>
  <si>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</si>
  <si>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</si>
  <si>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</si>
  <si>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</si>
  <si>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</si>
  <si>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</si>
  <si>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</si>
  <si>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</si>
  <si>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</si>
  <si>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</si>
  <si>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</si>
  <si>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</si>
  <si>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</si>
  <si>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</si>
  <si>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</si>
  <si>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</si>
  <si>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</si>
  <si>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</si>
  <si>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</si>
  <si>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</si>
  <si>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</si>
  <si>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</si>
  <si>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</si>
  <si>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</si>
  <si>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</si>
  <si>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</si>
  <si>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</si>
  <si>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</si>
  <si>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</si>
  <si>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</si>
  <si>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</si>
  <si>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</si>
  <si>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</si>
  <si>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</si>
  <si>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</si>
  <si>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</si>
  <si>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</si>
  <si>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</si>
  <si>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</si>
  <si>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</si>
  <si>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</si>
  <si>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</si>
  <si>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</si>
  <si>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</si>
  <si>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</si>
  <si>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</si>
  <si>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</si>
  <si>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</si>
  <si>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</si>
  <si>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</si>
  <si>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</si>
  <si>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</si>
  <si>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</si>
  <si>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</si>
  <si>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</si>
  <si>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</si>
  <si>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</si>
  <si>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</si>
  <si>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</si>
  <si>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</si>
  <si>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</si>
  <si>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</si>
  <si>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</si>
  <si>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</si>
  <si>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</si>
  <si>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</si>
  <si>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</si>
  <si>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</si>
  <si>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</si>
  <si>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</si>
  <si>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</si>
  <si>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</si>
  <si>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</si>
  <si>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</si>
  <si>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</si>
  <si>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</si>
  <si>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</si>
  <si>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</si>
  <si>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</si>
  <si>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</si>
  <si>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</si>
  <si>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</si>
  <si>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</si>
  <si>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</si>
  <si>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</si>
  <si>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</si>
  <si>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</si>
  <si>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</si>
  <si>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</si>
  <si>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</si>
  <si>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</si>
  <si>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</si>
  <si>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</si>
  <si>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</si>
  <si>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</si>
  <si>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</si>
  <si>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</si>
  <si>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</si>
  <si>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</si>
  <si>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</si>
  <si>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</si>
  <si>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</si>
  <si>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</si>
  <si>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</si>
  <si>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</si>
  <si>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</si>
  <si>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</si>
  <si>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</si>
  <si>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</si>
  <si>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</si>
  <si>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</si>
  <si>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</si>
  <si>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</si>
  <si>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</si>
  <si>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</si>
  <si>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</si>
  <si>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</si>
  <si>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</si>
  <si>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</si>
  <si>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</si>
  <si>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</si>
  <si>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</si>
  <si>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</si>
  <si>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</si>
  <si>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</si>
  <si>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</si>
  <si>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</si>
  <si>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</si>
  <si>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</si>
  <si>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</si>
  <si>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</si>
  <si>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</si>
  <si>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</si>
  <si>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</si>
  <si>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</si>
  <si>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</si>
  <si>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</si>
  <si>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</si>
  <si>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</si>
  <si>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</si>
  <si>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</si>
  <si>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</si>
  <si>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</si>
  <si>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</si>
  <si>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</si>
  <si>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</si>
  <si>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</si>
  <si>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</si>
  <si>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</si>
  <si>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</si>
  <si>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</si>
  <si>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</si>
  <si>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</si>
  <si>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</si>
  <si>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</si>
  <si>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</si>
  <si>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</si>
  <si>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</si>
  <si>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</si>
  <si>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</si>
  <si>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</si>
  <si>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</si>
  <si>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</si>
  <si>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</si>
  <si>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</si>
  <si>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</si>
  <si>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</si>
  <si>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</si>
  <si>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</si>
  <si>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</si>
  <si>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</si>
  <si>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</si>
  <si>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</si>
  <si>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</si>
  <si>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</si>
  <si>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</si>
  <si>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</si>
  <si>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</si>
  <si>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</si>
  <si>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</si>
  <si>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</si>
  <si>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</si>
  <si>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</si>
  <si>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</si>
  <si>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</si>
  <si>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</si>
  <si>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</si>
  <si>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</si>
  <si>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</si>
  <si>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</si>
  <si>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</si>
  <si>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</si>
  <si>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</si>
  <si>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</si>
  <si>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</si>
  <si>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</si>
  <si>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</si>
  <si>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</si>
  <si>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</si>
  <si>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</si>
  <si>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</si>
  <si>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</si>
  <si>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</si>
  <si>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</si>
  <si>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</si>
  <si>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</si>
  <si>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</si>
  <si>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</si>
  <si>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</si>
  <si>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</si>
  <si>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</si>
  <si>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</si>
  <si>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</si>
  <si>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</si>
  <si>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</si>
  <si>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</si>
  <si>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</si>
  <si>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</si>
  <si>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</si>
  <si>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</si>
  <si>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</si>
  <si>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</si>
  <si>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</si>
  <si>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</si>
  <si>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</si>
  <si>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</si>
  <si>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</si>
  <si>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</si>
  <si>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</si>
  <si>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</si>
  <si>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</si>
  <si>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</si>
  <si>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</si>
  <si>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</si>
  <si>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</si>
  <si>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</si>
  <si>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</si>
  <si>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</si>
  <si>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</si>
  <si>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</si>
  <si>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</si>
  <si>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</si>
  <si>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</si>
  <si>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</si>
  <si>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</si>
  <si>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</si>
  <si>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</si>
  <si>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</si>
  <si>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</si>
  <si>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</si>
  <si>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</si>
  <si>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</si>
  <si>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</si>
  <si>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</si>
  <si>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</si>
  <si>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</si>
  <si>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</si>
  <si>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</si>
  <si>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</si>
  <si>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</si>
  <si>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</si>
  <si>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</si>
  <si>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</si>
  <si>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</si>
  <si>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</si>
  <si>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</si>
  <si>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</si>
  <si>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</si>
  <si>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</si>
  <si>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</si>
  <si>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</si>
  <si>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</si>
  <si>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</si>
  <si>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</si>
  <si>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</si>
  <si>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</si>
  <si>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</si>
  <si>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</si>
  <si>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</si>
  <si>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</si>
  <si>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</si>
  <si>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</si>
  <si>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</si>
  <si>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</si>
  <si>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</si>
  <si>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</si>
  <si>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</si>
  <si>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</si>
  <si>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</si>
  <si>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</si>
  <si>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</si>
  <si>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</si>
  <si>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</si>
  <si>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</si>
  <si>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</si>
  <si>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</si>
  <si>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</si>
  <si>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</si>
  <si>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</si>
  <si>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</si>
  <si>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</si>
  <si>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</si>
  <si>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</si>
  <si>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</si>
  <si>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</si>
  <si>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</si>
  <si>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</si>
  <si>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</si>
  <si>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</si>
  <si>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</si>
  <si>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</si>
  <si>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</si>
  <si>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</si>
  <si>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</si>
  <si>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</si>
  <si>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</si>
  <si>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</si>
  <si>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</si>
  <si>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</si>
  <si>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</si>
  <si>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</si>
  <si>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</si>
  <si>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</si>
  <si>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</si>
  <si>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</si>
  <si>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</si>
  <si>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</si>
  <si>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</si>
  <si>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</si>
  <si>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</si>
  <si>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</si>
  <si>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</si>
  <si>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</si>
  <si>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</si>
  <si>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</si>
  <si>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</si>
  <si>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</si>
  <si>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</si>
  <si>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</si>
  <si>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</si>
  <si>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</si>
  <si>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</si>
  <si>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</si>
  <si>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</si>
  <si>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</si>
  <si>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</si>
  <si>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</si>
  <si>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</si>
  <si>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</si>
  <si>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</si>
  <si>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</si>
  <si>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</si>
  <si>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</si>
  <si>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</si>
  <si>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</si>
  <si>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</si>
  <si>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</si>
  <si>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</si>
  <si>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</si>
  <si>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</si>
  <si>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</si>
  <si>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</si>
  <si>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</si>
  <si>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</si>
  <si>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</si>
  <si>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</si>
  <si>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</si>
  <si>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</si>
  <si>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</si>
  <si>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</si>
  <si>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</si>
  <si>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</si>
  <si>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</si>
  <si>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</si>
  <si>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</si>
  <si>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</si>
  <si>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</si>
  <si>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</si>
  <si>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</si>
  <si>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</si>
  <si>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</si>
  <si>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</si>
  <si>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</si>
  <si>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</si>
  <si>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</si>
  <si>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</si>
  <si>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</si>
  <si>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</si>
  <si>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</si>
  <si>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</si>
  <si>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</si>
  <si>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</si>
  <si>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</si>
  <si>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</si>
  <si>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</si>
  <si>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</si>
  <si>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</si>
  <si>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</si>
  <si>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</si>
  <si>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</si>
  <si>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</si>
  <si>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</si>
  <si>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</si>
  <si>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</si>
  <si>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</si>
  <si>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</si>
  <si>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</si>
  <si>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</si>
  <si>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</si>
  <si>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</si>
  <si>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</si>
  <si>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</si>
  <si>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</si>
  <si>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</si>
  <si>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</si>
  <si>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</si>
  <si>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</si>
  <si>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</si>
  <si>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</si>
  <si>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</si>
  <si>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</si>
  <si>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</si>
  <si>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</si>
  <si>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</si>
  <si>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</si>
  <si>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</si>
  <si>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</si>
  <si>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</si>
  <si>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</si>
  <si>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</si>
  <si>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</si>
  <si>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</si>
  <si>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</si>
  <si>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</si>
  <si>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</si>
  <si>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</si>
  <si>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</si>
  <si>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</si>
  <si>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</si>
  <si>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</si>
  <si>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</si>
  <si>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</si>
  <si>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</si>
  <si>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</si>
  <si>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</si>
  <si>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</si>
  <si>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</si>
  <si>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</si>
  <si>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</si>
  <si>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</si>
  <si>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</si>
  <si>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</si>
  <si>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</si>
  <si>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</si>
  <si>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</si>
  <si>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</si>
  <si>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</si>
  <si>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</si>
  <si>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</si>
  <si>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</si>
  <si>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</si>
  <si>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</si>
  <si>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</si>
  <si>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</si>
  <si>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</si>
  <si>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</si>
  <si>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</si>
  <si>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</si>
  <si>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</si>
  <si>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</si>
  <si>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</si>
  <si>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</si>
  <si>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</si>
  <si>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</si>
  <si>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</si>
  <si>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</si>
  <si>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</si>
  <si>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</si>
  <si>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</si>
  <si>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</si>
  <si>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</si>
  <si>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</si>
  <si>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</si>
  <si>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</si>
  <si>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</si>
  <si>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</si>
  <si>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</si>
  <si>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</si>
  <si>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</si>
  <si>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</si>
  <si>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</si>
  <si>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</si>
  <si>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</si>
  <si>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</si>
  <si>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</si>
  <si>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</si>
  <si>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</si>
  <si>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</si>
  <si>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</si>
  <si>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</si>
  <si>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</si>
  <si>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</si>
  <si>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</si>
  <si>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</si>
  <si>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</si>
  <si>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</si>
  <si>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</si>
  <si>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</si>
  <si>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</si>
  <si>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</si>
  <si>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</si>
  <si>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</si>
  <si>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</si>
  <si>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</si>
  <si>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</si>
  <si>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</si>
  <si>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</si>
  <si>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</si>
  <si>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</si>
  <si>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</si>
  <si>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</si>
  <si>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</si>
  <si>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</si>
  <si>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</si>
  <si>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</si>
  <si>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</si>
  <si>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</si>
  <si>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</si>
  <si>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</si>
  <si>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</si>
  <si>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</si>
  <si>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</si>
  <si>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</si>
  <si>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</si>
  <si>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</si>
  <si>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</si>
  <si>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</si>
  <si>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</si>
  <si>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</si>
  <si>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</si>
  <si>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</si>
  <si>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</si>
  <si>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</si>
  <si>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</si>
  <si>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</si>
  <si>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</si>
  <si>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</si>
  <si>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</si>
  <si>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</si>
  <si>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</si>
  <si>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</si>
  <si>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</si>
  <si>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</si>
  <si>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</si>
  <si>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</si>
  <si>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</si>
  <si>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</si>
  <si>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</si>
  <si>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</si>
  <si>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</si>
  <si>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</si>
  <si>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</si>
  <si>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</si>
  <si>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</si>
  <si>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</si>
  <si>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</si>
  <si>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</si>
  <si>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</si>
  <si>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</si>
  <si>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</si>
  <si>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</si>
  <si>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</si>
  <si>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</si>
  <si>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</si>
  <si>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</si>
  <si>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</si>
  <si>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</si>
  <si>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</si>
  <si>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</si>
  <si>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</si>
  <si>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</si>
  <si>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</si>
  <si>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</si>
  <si>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</si>
  <si>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</si>
  <si>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</si>
  <si>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</si>
  <si>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</si>
  <si>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</si>
  <si>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</si>
  <si>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</si>
  <si>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</si>
  <si>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</si>
  <si>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</si>
  <si>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</si>
  <si>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</si>
  <si>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</si>
  <si>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</si>
  <si>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</si>
  <si>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</si>
  <si>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</si>
  <si>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</si>
  <si>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</si>
  <si>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</si>
  <si>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</si>
  <si>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</si>
  <si>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</si>
  <si>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</si>
  <si>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</si>
  <si>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</si>
  <si>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</si>
  <si>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</si>
  <si>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</si>
  <si>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</si>
  <si>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</si>
  <si>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</si>
  <si>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</si>
  <si>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</si>
  <si>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</si>
  <si>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</si>
  <si>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</si>
  <si>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</si>
  <si>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</si>
  <si>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</si>
  <si>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</si>
  <si>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</si>
  <si>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</si>
  <si>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</si>
  <si>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</si>
  <si>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</si>
  <si>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</si>
  <si>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</si>
  <si>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</si>
  <si>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</si>
  <si>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</si>
  <si>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</si>
  <si>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</si>
  <si>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</si>
  <si>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</si>
  <si>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</si>
  <si>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</si>
  <si>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</si>
  <si>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</si>
  <si>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</si>
  <si>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</si>
  <si>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</si>
  <si>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</si>
  <si>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</si>
  <si>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</si>
  <si>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</si>
  <si>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</si>
  <si>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</si>
  <si>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</si>
  <si>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</si>
  <si>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</si>
  <si>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</si>
  <si>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</si>
  <si>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</si>
  <si>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</si>
  <si>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</si>
  <si>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</si>
  <si>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</si>
  <si>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</si>
  <si>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</si>
  <si>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</si>
  <si>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</si>
  <si>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</si>
  <si>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</si>
  <si>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</si>
  <si>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</si>
  <si>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</si>
  <si>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</si>
  <si>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</si>
  <si>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</si>
  <si>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</si>
  <si>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</si>
  <si>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</si>
  <si>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</si>
  <si>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</si>
  <si>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</si>
  <si>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</si>
  <si>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</si>
  <si>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</si>
  <si>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</si>
  <si>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</si>
  <si>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</si>
  <si>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</si>
  <si>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</si>
  <si>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</si>
  <si>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</si>
  <si>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</si>
  <si>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</si>
  <si>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</si>
  <si>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</si>
  <si>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</si>
  <si>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</si>
  <si>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</si>
  <si>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</si>
  <si>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</si>
  <si>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</si>
  <si>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</si>
  <si>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</si>
  <si>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</si>
  <si>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</si>
  <si>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</si>
  <si>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</si>
  <si>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</si>
  <si>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</si>
  <si>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</si>
  <si>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</si>
  <si>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</si>
  <si>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</si>
  <si>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</si>
  <si>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</si>
  <si>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</si>
  <si>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</si>
  <si>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</si>
  <si>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</si>
  <si>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</si>
  <si>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</si>
  <si>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</si>
  <si>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</si>
  <si>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</si>
  <si>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</si>
  <si>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</si>
  <si>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</si>
  <si>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</si>
  <si>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</si>
  <si>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</si>
  <si>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</si>
  <si>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</si>
  <si>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</si>
  <si>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</si>
  <si>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</si>
  <si>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</si>
  <si>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</si>
  <si>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</si>
  <si>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</si>
  <si>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</si>
  <si>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</si>
  <si>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</si>
  <si>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</si>
  <si>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</si>
  <si>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</si>
  <si>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</si>
  <si>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</si>
  <si>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</si>
  <si>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</si>
  <si>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</si>
  <si>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</si>
  <si>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</si>
  <si>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</si>
  <si>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</si>
  <si>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</si>
  <si>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</si>
  <si>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</si>
  <si>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</si>
  <si>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</si>
  <si>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</si>
  <si>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</si>
  <si>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</si>
  <si>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</si>
  <si>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</si>
  <si>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</si>
  <si>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</si>
  <si>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</si>
  <si>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</si>
  <si>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</si>
  <si>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</si>
  <si>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</si>
  <si>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</si>
  <si>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</si>
  <si>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</si>
  <si>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</si>
  <si>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</si>
  <si>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</si>
  <si>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</si>
  <si>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</si>
  <si>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</si>
  <si>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</si>
  <si>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</si>
  <si>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</si>
  <si>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</si>
  <si>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</si>
  <si>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</si>
  <si>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</si>
  <si>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</si>
  <si>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</si>
  <si>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</si>
  <si>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</si>
  <si>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</si>
  <si>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</si>
  <si>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</si>
  <si>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</si>
  <si>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</si>
  <si>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</si>
  <si>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</si>
  <si>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</si>
  <si>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</si>
  <si>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</si>
  <si>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</si>
  <si>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</si>
  <si>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</si>
  <si>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</si>
  <si>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</si>
  <si>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</si>
  <si>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</si>
  <si>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</si>
  <si>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</si>
  <si>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</si>
  <si>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</si>
  <si>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</si>
  <si>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</si>
  <si>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</si>
  <si>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</si>
  <si>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</si>
  <si>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</si>
  <si>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</si>
  <si>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</si>
  <si>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</si>
  <si>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</si>
  <si>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</si>
  <si>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</si>
  <si>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</si>
  <si>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</si>
  <si>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</si>
  <si>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</si>
  <si>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</si>
  <si>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</si>
  <si>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</si>
  <si>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</si>
  <si>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</si>
  <si>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</si>
  <si>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</si>
  <si>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</si>
  <si>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</si>
  <si>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</si>
  <si>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</si>
  <si>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</si>
  <si>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</si>
  <si>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</si>
  <si>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</si>
  <si>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</si>
  <si>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</si>
  <si>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</si>
  <si>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</si>
  <si>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</si>
  <si>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</si>
  <si>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</si>
  <si>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</si>
  <si>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</si>
  <si>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</si>
  <si>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</si>
  <si>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</si>
  <si>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</si>
  <si>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</si>
  <si>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</si>
  <si>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</si>
  <si>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</si>
  <si>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</si>
  <si>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</si>
  <si>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</si>
  <si>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</si>
  <si>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</si>
  <si>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</si>
  <si>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</si>
  <si>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</si>
  <si>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</si>
  <si>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</si>
  <si>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</si>
  <si>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</si>
  <si>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</si>
  <si>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</si>
  <si>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</si>
  <si>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</si>
  <si>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</si>
  <si>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</si>
  <si>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</si>
  <si>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</si>
  <si>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</si>
  <si>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</si>
  <si>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</si>
  <si>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</si>
  <si>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</si>
  <si>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</si>
  <si>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</si>
  <si>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</si>
  <si>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</si>
  <si>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</si>
  <si>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</si>
  <si>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</si>
  <si>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</si>
  <si>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</si>
  <si>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</si>
  <si>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</si>
  <si>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</si>
  <si>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</si>
  <si>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</si>
  <si>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</si>
  <si>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</si>
  <si>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</si>
  <si>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</si>
  <si>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</si>
  <si>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</si>
  <si>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</si>
  <si>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</si>
  <si>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</si>
  <si>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</si>
  <si>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</si>
  <si>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</si>
  <si>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</si>
  <si>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</si>
  <si>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</si>
  <si>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</si>
  <si>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</si>
  <si>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</si>
  <si>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</si>
  <si>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</si>
  <si>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</si>
  <si>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</si>
  <si>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</si>
  <si>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</si>
  <si>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</si>
  <si>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</si>
  <si>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</si>
  <si>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</si>
  <si>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</si>
  <si>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</si>
  <si>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</si>
  <si>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</si>
  <si>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</si>
  <si>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</si>
  <si>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</si>
  <si>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</si>
  <si>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</si>
  <si>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</si>
  <si>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</si>
  <si>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</si>
  <si>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</si>
  <si>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</si>
  <si>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</si>
  <si>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</si>
  <si>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</si>
  <si>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</si>
  <si>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</si>
  <si>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</si>
  <si>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</si>
  <si>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</si>
  <si>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</si>
  <si>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</si>
  <si>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</si>
  <si>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</si>
  <si>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</si>
  <si>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</si>
  <si>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</si>
  <si>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</si>
  <si>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</si>
  <si>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</si>
  <si>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</si>
  <si>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</si>
  <si>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</si>
  <si>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</si>
  <si>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</si>
  <si>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</si>
  <si>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</si>
  <si>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</si>
  <si>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</si>
  <si>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</si>
  <si>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</si>
  <si>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</si>
  <si>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</si>
  <si>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</si>
  <si>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</si>
  <si>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</si>
  <si>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</si>
  <si>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</si>
  <si>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</si>
  <si>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</si>
  <si>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</si>
  <si>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</si>
  <si>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</si>
  <si>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</si>
  <si>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</si>
  <si>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</si>
  <si>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</si>
  <si>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</si>
  <si>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</si>
  <si>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</si>
  <si>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</si>
  <si>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</si>
  <si>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</si>
  <si>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</si>
  <si>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</si>
  <si>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</si>
  <si>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</si>
  <si>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</si>
  <si>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</si>
  <si>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</si>
  <si>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</si>
  <si>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</si>
  <si>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</si>
  <si>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</si>
  <si>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</si>
  <si>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</si>
  <si>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</si>
  <si>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</si>
  <si>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</si>
  <si>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</si>
  <si>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</si>
  <si>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</si>
  <si>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</si>
  <si>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</si>
  <si>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</si>
  <si>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</si>
  <si>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</si>
  <si>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</si>
  <si>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</si>
  <si>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</si>
  <si>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</si>
  <si>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</si>
  <si>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</si>
  <si>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</si>
  <si>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</si>
  <si>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</si>
  <si>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</si>
  <si>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</si>
  <si>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</si>
  <si>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</si>
  <si>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</si>
  <si>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</si>
  <si>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</si>
  <si>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</si>
  <si>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</si>
  <si>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</si>
  <si>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</si>
  <si>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</si>
  <si>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</si>
  <si>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</si>
  <si>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</si>
  <si>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</si>
  <si>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</si>
  <si>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</si>
  <si>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</si>
  <si>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</si>
  <si>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</si>
  <si>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</si>
  <si>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</si>
  <si>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</si>
  <si>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</si>
  <si>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</si>
  <si>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</si>
  <si>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</si>
  <si>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</si>
  <si>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</si>
  <si>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</si>
  <si>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</si>
  <si>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</si>
  <si>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</si>
  <si>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</si>
  <si>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</si>
  <si>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</si>
  <si>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</si>
  <si>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</si>
  <si>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</si>
  <si>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</si>
  <si>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</si>
  <si>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</si>
  <si>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</si>
  <si>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</si>
  <si>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</si>
  <si>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</si>
  <si>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</si>
  <si>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</si>
  <si>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</si>
  <si>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</si>
  <si>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</si>
  <si>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</si>
  <si>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</si>
  <si>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</si>
  <si>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</si>
  <si>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</si>
  <si>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</si>
  <si>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</si>
  <si>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</si>
  <si>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</si>
  <si>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</si>
  <si>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</si>
  <si>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</si>
  <si>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</si>
  <si>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</si>
  <si>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</si>
  <si>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</si>
  <si>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</si>
  <si>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</si>
  <si>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</si>
  <si>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</si>
  <si>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</si>
  <si>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</si>
  <si>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</si>
  <si>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</si>
  <si>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</si>
  <si>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</si>
  <si>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</si>
  <si>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</si>
  <si>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</si>
  <si>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</si>
  <si>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</si>
  <si>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</si>
  <si>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</si>
  <si>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</si>
  <si>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</si>
  <si>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</si>
  <si>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</si>
  <si>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</si>
  <si>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</si>
  <si>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</si>
  <si>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</si>
  <si>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</si>
  <si>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</si>
  <si>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</si>
  <si>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</si>
  <si>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</si>
  <si>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</si>
  <si>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</si>
  <si>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</si>
  <si>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</si>
  <si>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</si>
  <si>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</si>
  <si>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</si>
  <si>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</si>
  <si>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</si>
  <si>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</si>
  <si>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</si>
  <si>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</si>
  <si>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</si>
  <si>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</si>
  <si>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</si>
  <si>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</si>
  <si>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</si>
  <si>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</si>
  <si>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</si>
  <si>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</si>
  <si>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</si>
  <si>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</si>
  <si>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</si>
  <si>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</si>
  <si>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</si>
  <si>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</si>
  <si>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</si>
  <si>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</si>
  <si>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</si>
  <si>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</si>
  <si>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</si>
  <si>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</si>
  <si>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</si>
  <si>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</si>
  <si>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</si>
  <si>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</si>
  <si>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</si>
  <si>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</si>
  <si>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</si>
  <si>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</si>
  <si>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</si>
  <si>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</si>
  <si>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</si>
  <si>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</si>
  <si>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</si>
  <si>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</si>
  <si>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</si>
  <si>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</si>
  <si>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</si>
  <si>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</si>
  <si>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</si>
  <si>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</si>
  <si>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</si>
  <si>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</si>
  <si>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</si>
  <si>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</si>
  <si>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</si>
  <si>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</si>
  <si>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</si>
  <si>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</si>
  <si>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</si>
  <si>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</si>
  <si>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</si>
  <si>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</si>
  <si>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</si>
  <si>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</si>
  <si>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</si>
  <si>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</si>
  <si>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</si>
  <si>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</si>
  <si>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</si>
  <si>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</si>
  <si>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</si>
  <si>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</si>
  <si>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</si>
  <si>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</si>
  <si>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</si>
  <si>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</si>
  <si>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</si>
  <si>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</si>
  <si>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</si>
  <si>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</si>
  <si>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</si>
  <si>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</si>
  <si>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</si>
  <si>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</si>
  <si>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</si>
  <si>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</si>
  <si>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</si>
  <si>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</si>
  <si>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</si>
  <si>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</si>
  <si>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</si>
  <si>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</si>
  <si>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</si>
  <si>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</si>
  <si>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</si>
  <si>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</si>
  <si>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</si>
  <si>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</si>
  <si>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</si>
  <si>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</si>
  <si>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</si>
  <si>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</si>
  <si>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</si>
  <si>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</si>
  <si>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</si>
  <si>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</si>
  <si>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</si>
  <si>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</si>
  <si>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</si>
  <si>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</si>
  <si>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</si>
  <si>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</si>
  <si>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</si>
  <si>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</si>
  <si>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</si>
  <si>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</si>
  <si>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</si>
  <si>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</si>
  <si>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</si>
  <si>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</si>
  <si>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</si>
  <si>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</si>
  <si>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</si>
  <si>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</si>
  <si>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</si>
  <si>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</si>
  <si>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</si>
  <si>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</si>
  <si>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</si>
  <si>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</si>
  <si>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</si>
  <si>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</si>
  <si>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</si>
  <si>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</si>
  <si>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</si>
  <si>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</si>
  <si>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</si>
  <si>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</si>
  <si>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</si>
  <si>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</si>
  <si>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</si>
  <si>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</si>
  <si>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</si>
  <si>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</si>
  <si>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</si>
  <si>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</si>
  <si>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</si>
  <si>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</si>
  <si>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</si>
  <si>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</si>
  <si>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</si>
  <si>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</si>
  <si>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</si>
  <si>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</si>
  <si>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</si>
  <si>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</si>
  <si>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</si>
  <si>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</si>
  <si>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</si>
  <si>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</si>
  <si>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</si>
  <si>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</si>
  <si>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</si>
  <si>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</si>
  <si>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</si>
  <si>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</si>
  <si>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</si>
  <si>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</si>
  <si>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</si>
  <si>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</si>
  <si>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</si>
  <si>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</si>
  <si>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</si>
  <si>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</si>
  <si>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</si>
  <si>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</si>
  <si>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</si>
  <si>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</si>
  <si>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</si>
  <si>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</si>
  <si>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</si>
  <si>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</si>
  <si>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</si>
  <si>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</si>
  <si>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</si>
  <si>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</si>
  <si>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</si>
  <si>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</si>
  <si>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</si>
  <si>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</si>
  <si>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</si>
  <si>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</si>
  <si>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</si>
  <si>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</si>
  <si>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</si>
  <si>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</si>
  <si>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</si>
  <si>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</si>
  <si>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</si>
  <si>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</si>
  <si>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</si>
  <si>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</si>
  <si>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</si>
  <si>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</si>
  <si>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</si>
  <si>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</si>
  <si>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</si>
  <si>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</si>
  <si>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</si>
  <si>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</si>
  <si>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</si>
  <si>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</si>
  <si>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</si>
  <si>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</si>
  <si>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</si>
  <si>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</si>
  <si>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</si>
  <si>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</si>
  <si>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</si>
  <si>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</si>
  <si>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</si>
  <si>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</si>
  <si>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</si>
  <si>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</si>
  <si>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</si>
  <si>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</si>
  <si>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</si>
  <si>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</si>
  <si>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</si>
  <si>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</si>
  <si>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</si>
  <si>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</si>
  <si>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</si>
  <si>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</si>
  <si>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</si>
  <si>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</si>
  <si>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</si>
  <si>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</si>
  <si>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</si>
  <si>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</si>
  <si>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</si>
  <si>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</si>
  <si>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</si>
  <si>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</si>
  <si>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</si>
  <si>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</si>
  <si>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</si>
  <si>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</si>
  <si>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</si>
  <si>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</si>
  <si>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</si>
  <si>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</si>
  <si>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</si>
  <si>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</si>
  <si>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</si>
  <si>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</si>
  <si>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</si>
  <si>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</si>
  <si>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</si>
  <si>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</si>
  <si>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</si>
  <si>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</si>
  <si>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</si>
  <si>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</si>
  <si>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</si>
  <si>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</si>
  <si>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</si>
  <si>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</si>
  <si>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</si>
  <si>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</si>
  <si>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</si>
  <si>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</si>
  <si>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</si>
  <si>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</si>
  <si>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</si>
  <si>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</si>
  <si>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</si>
  <si>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</si>
  <si>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</si>
  <si>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</si>
  <si>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</si>
  <si>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</si>
  <si>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</si>
  <si>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</si>
  <si>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</si>
  <si>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</si>
  <si>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</si>
  <si>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</si>
  <si>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</si>
  <si>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</si>
  <si>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</si>
  <si>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</si>
  <si>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</si>
  <si>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</si>
  <si>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</si>
  <si>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</si>
  <si>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</si>
  <si>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</si>
  <si>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</si>
  <si>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</si>
  <si>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</si>
  <si>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</si>
  <si>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</si>
  <si>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</si>
  <si>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</si>
  <si>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</si>
  <si>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</si>
  <si>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</si>
  <si>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</si>
  <si>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</si>
  <si>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</si>
  <si>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</si>
  <si>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</si>
  <si>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</si>
  <si>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</si>
  <si>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</si>
  <si>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</si>
  <si>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</si>
  <si>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</si>
  <si>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</si>
  <si>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</si>
  <si>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</si>
  <si>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</si>
  <si>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</si>
  <si>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</si>
  <si>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</si>
  <si>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</si>
  <si>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</si>
  <si>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</si>
  <si>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</si>
  <si>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</si>
  <si>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</si>
  <si>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</si>
  <si>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</si>
  <si>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</si>
  <si>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</si>
  <si>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</si>
  <si>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</si>
  <si>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</si>
  <si>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</si>
  <si>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</si>
  <si>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</si>
  <si>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</si>
  <si>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</si>
  <si>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</si>
  <si>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</si>
  <si>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</si>
  <si>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</si>
  <si>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</si>
  <si>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</si>
  <si>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</si>
  <si>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</si>
  <si>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</si>
  <si>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</si>
  <si>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</si>
  <si>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</si>
  <si>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</si>
  <si>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</si>
  <si>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</si>
  <si>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</si>
  <si>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</si>
  <si>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</si>
  <si>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</si>
  <si>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</si>
  <si>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</si>
  <si>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</si>
  <si>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</si>
  <si>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</si>
  <si>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</si>
  <si>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</si>
  <si>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</si>
  <si>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</si>
  <si>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</si>
  <si>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</si>
  <si>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</si>
  <si>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</si>
  <si>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</si>
  <si>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</si>
  <si>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</si>
  <si>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</si>
  <si>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</si>
  <si>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</si>
  <si>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</si>
  <si>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</si>
  <si>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</si>
  <si>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</si>
  <si>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</si>
  <si>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</si>
  <si>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</si>
  <si>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</si>
  <si>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</si>
  <si>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</si>
  <si>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</si>
  <si>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</si>
  <si>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</si>
  <si>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</si>
  <si>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</si>
  <si>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</si>
  <si>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</si>
  <si>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</si>
  <si>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</si>
  <si>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</si>
  <si>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</si>
  <si>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</si>
  <si>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</si>
  <si>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</si>
  <si>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</si>
  <si>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</si>
  <si>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</si>
  <si>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</si>
  <si>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</si>
  <si>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</si>
  <si>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</si>
  <si>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</si>
  <si>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</si>
  <si>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</si>
  <si>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</si>
  <si>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</si>
  <si>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</si>
  <si>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</si>
  <si>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</si>
  <si>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</si>
  <si>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</si>
  <si>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</si>
  <si>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</si>
  <si>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</si>
  <si>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</si>
  <si>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</si>
  <si>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</si>
  <si>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</si>
  <si>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</si>
  <si>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</si>
  <si>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</si>
  <si>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</si>
  <si>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</si>
  <si>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</si>
  <si>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</si>
  <si>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</si>
  <si>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</si>
  <si>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</si>
  <si>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</si>
  <si>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</si>
  <si>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</si>
  <si>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</si>
  <si>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</si>
  <si>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</si>
  <si>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</si>
  <si>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</si>
  <si>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</si>
  <si>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</si>
  <si>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</si>
  <si>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</si>
  <si>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</si>
  <si>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</si>
  <si>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</si>
  <si>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</si>
  <si>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</si>
  <si>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</si>
  <si>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</si>
  <si>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</si>
  <si>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</si>
  <si>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</si>
  <si>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</si>
  <si>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</si>
  <si>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</si>
  <si>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</si>
  <si>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</si>
  <si>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</si>
  <si>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</si>
  <si>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</si>
  <si>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</si>
  <si>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</si>
  <si>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</si>
  <si>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</si>
  <si>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</si>
  <si>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</si>
  <si>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</si>
  <si>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</si>
  <si>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</si>
  <si>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</si>
  <si>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</si>
  <si>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</si>
  <si>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</si>
  <si>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</si>
  <si>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</si>
  <si>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</si>
  <si>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</si>
  <si>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</si>
  <si>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</si>
  <si>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</si>
  <si>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</si>
  <si>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</si>
  <si>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</si>
  <si>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</si>
  <si>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</si>
  <si>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</si>
  <si>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</si>
  <si>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</si>
  <si>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</si>
  <si>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</si>
  <si>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</si>
  <si>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</si>
  <si>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</si>
  <si>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</si>
  <si>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</si>
  <si>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</si>
  <si>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</si>
  <si>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</si>
  <si>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</si>
  <si>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</si>
  <si>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</si>
  <si>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</si>
  <si>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</si>
  <si>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</si>
  <si>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</si>
  <si>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</si>
  <si>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</si>
  <si>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</si>
  <si>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</si>
  <si>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</si>
  <si>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</si>
  <si>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</si>
  <si>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</si>
  <si>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</si>
  <si>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</si>
  <si>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</si>
  <si>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</si>
  <si>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</si>
  <si>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</si>
  <si>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</si>
  <si>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</si>
  <si>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</si>
  <si>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</si>
  <si>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</si>
  <si>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</si>
  <si>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</si>
  <si>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</si>
  <si>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</si>
  <si>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</si>
  <si>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</si>
  <si>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</si>
  <si>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</si>
  <si>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</si>
  <si>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</si>
  <si>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</si>
  <si>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</si>
  <si>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</si>
  <si>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</si>
  <si>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</si>
  <si>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</si>
  <si>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</si>
  <si>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</si>
  <si>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</si>
  <si>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</si>
  <si>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</si>
  <si>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</si>
  <si>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</si>
  <si>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</si>
  <si>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</si>
  <si>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</si>
  <si>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</si>
  <si>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</si>
  <si>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</si>
  <si>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</si>
  <si>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</si>
  <si>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</si>
  <si>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</si>
  <si>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</si>
  <si>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</si>
  <si>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</si>
  <si>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</si>
  <si>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</si>
  <si>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</si>
  <si>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</si>
  <si>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</si>
  <si>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</si>
  <si>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</si>
  <si>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</si>
  <si>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</si>
  <si>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</si>
  <si>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</si>
  <si>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</si>
  <si>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</si>
  <si>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</si>
  <si>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</si>
  <si>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</si>
  <si>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</si>
  <si>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</si>
  <si>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</si>
  <si>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</si>
  <si>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</si>
  <si>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</si>
  <si>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</si>
  <si>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</si>
  <si>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</si>
  <si>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</si>
  <si>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</si>
  <si>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</si>
  <si>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</si>
  <si>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</si>
  <si>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</si>
  <si>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</si>
  <si>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</si>
  <si>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</si>
  <si>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</si>
  <si>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</si>
  <si>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</si>
  <si>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</si>
  <si>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</si>
  <si>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</si>
  <si>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</si>
  <si>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</si>
  <si>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</si>
  <si>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</si>
  <si>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</si>
  <si>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</si>
  <si>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</si>
  <si>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</si>
  <si>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</si>
  <si>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</si>
  <si>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</si>
  <si>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</si>
  <si>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</si>
  <si>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</si>
  <si>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</si>
  <si>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</si>
  <si>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</si>
  <si>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</si>
  <si>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</si>
  <si>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</si>
  <si>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</si>
  <si>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</si>
  <si>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</si>
  <si>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</si>
  <si>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</si>
  <si>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</si>
  <si>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</si>
  <si>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</si>
  <si>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</si>
  <si>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</si>
  <si>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</si>
  <si>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</si>
  <si>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</si>
  <si>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</si>
  <si>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</si>
  <si>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</si>
  <si>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</si>
  <si>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</si>
  <si>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</si>
  <si>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</si>
  <si>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</si>
  <si>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</si>
  <si>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</si>
  <si>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</si>
  <si>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</si>
  <si>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</si>
  <si>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</si>
  <si>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</si>
  <si>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</si>
  <si>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</si>
  <si>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</si>
  <si>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</si>
  <si>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</si>
  <si>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</si>
  <si>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</si>
  <si>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</si>
  <si>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</si>
  <si>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</si>
  <si>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</si>
  <si>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</si>
  <si>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</si>
  <si>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</si>
  <si>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</si>
  <si>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</si>
  <si>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</si>
  <si>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</si>
  <si>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</si>
  <si>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</si>
  <si>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</si>
  <si>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</si>
  <si>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</si>
  <si>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</si>
  <si>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</si>
  <si>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</si>
  <si>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</si>
  <si>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</si>
  <si>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</si>
  <si>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</si>
  <si>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</si>
  <si>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</si>
  <si>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</si>
  <si>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</si>
  <si>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</si>
  <si>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</si>
  <si>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</si>
  <si>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</si>
  <si>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</si>
  <si>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</si>
  <si>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</si>
  <si>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</si>
  <si>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</si>
  <si>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</si>
  <si>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</si>
  <si>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</si>
  <si>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</si>
  <si>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</si>
  <si>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</si>
  <si>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</si>
  <si>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</si>
  <si>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</si>
  <si>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</si>
  <si>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</si>
  <si>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</si>
  <si>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</si>
  <si>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</si>
  <si>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</si>
  <si>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</si>
  <si>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</si>
  <si>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</si>
  <si>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</si>
  <si>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</si>
  <si>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</si>
  <si>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</si>
  <si>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</si>
  <si>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</si>
  <si>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</si>
  <si>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</si>
  <si>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</si>
  <si>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</si>
  <si>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</si>
  <si>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</si>
  <si>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</si>
  <si>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</si>
  <si>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</si>
  <si>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</si>
  <si>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</si>
  <si>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</si>
  <si>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</si>
  <si>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</si>
  <si>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</si>
  <si>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</si>
  <si>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</si>
  <si>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</si>
  <si>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</si>
  <si>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</si>
  <si>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</si>
  <si>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</si>
  <si>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</si>
  <si>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</si>
  <si>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</si>
  <si>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</si>
  <si>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</si>
  <si>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</si>
  <si>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</si>
  <si>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</si>
  <si>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</si>
  <si>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</si>
  <si>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</si>
  <si>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</si>
  <si>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</si>
  <si>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</si>
  <si>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</si>
  <si>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</si>
  <si>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</si>
  <si>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</si>
  <si>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</si>
  <si>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</si>
  <si>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</si>
  <si>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</si>
  <si>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</si>
  <si>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</si>
  <si>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</si>
  <si>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</si>
  <si>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</si>
  <si>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</si>
  <si>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</si>
  <si>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</si>
  <si>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</si>
  <si>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</si>
  <si>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</si>
  <si>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</si>
  <si>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</si>
  <si>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</si>
  <si>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</si>
  <si>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</si>
  <si>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</si>
  <si>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</si>
  <si>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</si>
  <si>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</si>
  <si>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</si>
  <si>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</si>
  <si>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</si>
  <si>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</si>
  <si>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</si>
  <si>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</si>
  <si>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</si>
  <si>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</si>
  <si>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</si>
  <si>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</si>
  <si>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</si>
  <si>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</si>
  <si>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</si>
  <si>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</si>
  <si>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</si>
  <si>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</si>
  <si>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</si>
  <si>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</si>
  <si>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</si>
  <si>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</si>
  <si>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</si>
  <si>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</si>
  <si>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</si>
  <si>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</si>
  <si>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</si>
  <si>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</si>
  <si>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</si>
  <si>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</si>
  <si>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</si>
  <si>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</si>
  <si>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</si>
  <si>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</si>
  <si>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</si>
  <si>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</si>
  <si>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</si>
  <si>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</si>
  <si>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</si>
  <si>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</si>
  <si>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</si>
  <si>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</si>
  <si>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</si>
  <si>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</si>
  <si>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</si>
  <si>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</si>
  <si>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</si>
  <si>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</si>
  <si>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</si>
  <si>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</si>
  <si>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</si>
  <si>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</si>
  <si>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</si>
  <si>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</si>
  <si>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</si>
  <si>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</si>
  <si>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</si>
  <si>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</si>
  <si>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</si>
  <si>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</si>
  <si>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</si>
  <si>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</si>
  <si>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</si>
  <si>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</si>
  <si>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</si>
  <si>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</si>
  <si>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</si>
  <si>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</si>
  <si>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</si>
  <si>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</si>
  <si>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</si>
  <si>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</si>
  <si>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</si>
  <si>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</si>
  <si>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</si>
  <si>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</si>
  <si>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</si>
  <si>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</si>
  <si>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</si>
  <si>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</si>
  <si>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</si>
  <si>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</si>
  <si>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</si>
  <si>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</si>
  <si>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</si>
  <si>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</si>
  <si>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</si>
  <si>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</si>
  <si>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</si>
  <si>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</si>
  <si>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</si>
  <si>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</si>
  <si>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</si>
  <si>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</si>
  <si>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</si>
  <si>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</si>
  <si>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</si>
  <si>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</si>
  <si>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</si>
  <si>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</si>
  <si>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</si>
  <si>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</si>
  <si>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</si>
  <si>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</si>
  <si>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</si>
  <si>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</si>
  <si>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</si>
  <si>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</si>
  <si>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</si>
  <si>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</si>
  <si>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</si>
  <si>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</si>
  <si>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</si>
  <si>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</si>
  <si>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</si>
  <si>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</si>
  <si>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</si>
  <si>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</si>
  <si>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</si>
  <si>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</si>
  <si>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</si>
  <si>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</si>
  <si>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</si>
  <si>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</si>
  <si>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</si>
  <si>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</si>
  <si>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</si>
  <si>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</si>
  <si>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</si>
  <si>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</si>
  <si>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</si>
  <si>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</si>
  <si>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</si>
  <si>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</si>
  <si>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</si>
  <si>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</si>
  <si>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</si>
  <si>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</si>
  <si>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</si>
  <si>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</si>
  <si>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</si>
  <si>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</si>
  <si>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</si>
  <si>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</si>
  <si>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</si>
  <si>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</si>
  <si>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</si>
  <si>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</si>
  <si>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</si>
  <si>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</si>
  <si>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</si>
  <si>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</si>
  <si>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</si>
  <si>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</si>
  <si>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</si>
  <si>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</si>
  <si>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</si>
  <si>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</si>
  <si>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</si>
  <si>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</si>
  <si>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</si>
  <si>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</si>
  <si>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</si>
  <si>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</si>
  <si>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</si>
  <si>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</si>
  <si>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</si>
  <si>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</si>
  <si>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</si>
  <si>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</si>
  <si>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</si>
  <si>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</si>
  <si>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</si>
  <si>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</si>
  <si>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</si>
  <si>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</si>
  <si>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</si>
  <si>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</si>
  <si>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</si>
  <si>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</si>
  <si>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</si>
  <si>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</si>
  <si>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</si>
  <si>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</si>
  <si>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</si>
  <si>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</si>
  <si>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</si>
  <si>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</si>
  <si>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</si>
  <si>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</si>
  <si>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</si>
  <si>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</si>
  <si>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</si>
  <si>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</si>
  <si>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</si>
  <si>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</si>
  <si>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</si>
  <si>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</si>
  <si>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</si>
  <si>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</si>
  <si>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</si>
  <si>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</si>
  <si>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</si>
  <si>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</si>
  <si>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</si>
  <si>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</si>
  <si>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</si>
  <si>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</si>
  <si>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</si>
  <si>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</si>
  <si>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</si>
  <si>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</si>
  <si>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</si>
  <si>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</si>
  <si>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</si>
  <si>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</si>
  <si>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</si>
  <si>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</si>
  <si>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</si>
  <si>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</si>
  <si>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</si>
  <si>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</si>
  <si>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</si>
  <si>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</si>
  <si>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</si>
  <si>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</si>
  <si>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</si>
  <si>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</si>
  <si>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</si>
  <si>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</si>
  <si>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</si>
  <si>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</si>
  <si>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</si>
  <si>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</si>
  <si>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</si>
  <si>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</si>
  <si>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</si>
  <si>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</si>
  <si>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</si>
  <si>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</si>
  <si>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</si>
  <si>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</si>
  <si>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</si>
  <si>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</si>
  <si>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</si>
  <si>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</si>
  <si>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</si>
  <si>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</si>
  <si>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</si>
  <si>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</si>
  <si>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</si>
  <si>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</si>
  <si>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</si>
  <si>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</si>
  <si>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</si>
  <si>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</si>
  <si>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</si>
  <si>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</si>
  <si>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</si>
  <si>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</si>
  <si>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</si>
  <si>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</si>
  <si>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</si>
  <si>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</si>
  <si>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</si>
  <si>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</si>
  <si>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</si>
  <si>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</si>
  <si>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</si>
  <si>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</si>
  <si>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</si>
  <si>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</si>
  <si>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</si>
  <si>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</si>
  <si>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</si>
  <si>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</si>
  <si>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</si>
  <si>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</si>
  <si>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</si>
  <si>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</si>
  <si>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</si>
  <si>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</si>
  <si>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</si>
  <si>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</si>
  <si>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</si>
  <si>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</si>
  <si>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</si>
  <si>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</si>
  <si>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</si>
  <si>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</si>
  <si>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</si>
  <si>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</si>
  <si>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</si>
  <si>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</si>
  <si>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</si>
  <si>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</si>
  <si>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</si>
  <si>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</si>
  <si>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</si>
  <si>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</si>
  <si>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</si>
  <si>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</si>
  <si>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</si>
  <si>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</si>
  <si>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</si>
  <si>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</si>
  <si>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</si>
  <si>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</si>
  <si>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</si>
  <si>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</si>
  <si>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</si>
  <si>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</si>
  <si>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</si>
  <si>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</si>
  <si>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</si>
  <si>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</si>
  <si>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</si>
  <si>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</si>
  <si>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</si>
  <si>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</si>
  <si>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</si>
  <si>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</si>
  <si>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</si>
  <si>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</si>
  <si>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</si>
  <si>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</si>
  <si>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</si>
  <si>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</si>
  <si>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</si>
  <si>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</si>
  <si>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</si>
  <si>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</si>
  <si>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</si>
  <si>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</si>
  <si>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</si>
  <si>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</si>
  <si>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</si>
  <si>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</si>
  <si>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</si>
  <si>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</si>
  <si>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</si>
  <si>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</si>
  <si>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</si>
  <si>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</si>
  <si>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</si>
  <si>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</si>
  <si>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</si>
  <si>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</si>
  <si>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</si>
  <si>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</si>
  <si>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</si>
  <si>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</si>
  <si>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</si>
  <si>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</si>
  <si>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</si>
  <si>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</si>
  <si>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</si>
  <si>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</si>
  <si>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</si>
  <si>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</si>
  <si>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</si>
  <si>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</si>
  <si>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</si>
  <si>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</si>
  <si>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</si>
  <si>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</si>
  <si>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</si>
  <si>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</si>
  <si>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</si>
  <si>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</si>
  <si>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</si>
  <si>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</si>
  <si>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</si>
  <si>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</si>
  <si>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</si>
  <si>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</si>
  <si>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</si>
  <si>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</si>
  <si>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</si>
  <si>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</si>
  <si>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</si>
  <si>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</si>
  <si>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</si>
  <si>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</si>
  <si>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</si>
  <si>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</si>
  <si>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</si>
  <si>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</si>
  <si>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</si>
  <si>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</si>
  <si>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</si>
  <si>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</si>
  <si>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</si>
  <si>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</si>
  <si>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</si>
  <si>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</si>
  <si>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</si>
  <si>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</si>
  <si>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</si>
  <si>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</si>
  <si>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</si>
  <si>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</si>
  <si>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</si>
  <si>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</si>
  <si>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</si>
  <si>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</si>
  <si>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</si>
  <si>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</si>
  <si>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</si>
  <si>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</si>
  <si>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</si>
  <si>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</si>
  <si>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</si>
  <si>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</si>
  <si>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</si>
  <si>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</si>
  <si>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</si>
  <si>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</si>
  <si>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</si>
  <si>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</si>
  <si>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</si>
  <si>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</si>
  <si>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</si>
  <si>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</si>
  <si>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</si>
  <si>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</si>
  <si>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</si>
  <si>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</si>
  <si>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</si>
  <si>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</si>
  <si>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</si>
  <si>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</si>
  <si>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</si>
  <si>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</si>
  <si>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</si>
  <si>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</si>
  <si>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</si>
  <si>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</si>
  <si>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</si>
  <si>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</si>
  <si>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</si>
  <si>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</si>
  <si>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</si>
  <si>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</si>
  <si>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</si>
  <si>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</si>
  <si>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</si>
  <si>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</si>
  <si>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</si>
  <si>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</si>
  <si>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</si>
  <si>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</si>
  <si>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</si>
  <si>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</si>
  <si>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</si>
  <si>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</si>
  <si>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</si>
  <si>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</si>
  <si>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</si>
  <si>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</si>
  <si>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</si>
  <si>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</si>
  <si>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</si>
  <si>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</si>
  <si>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</si>
  <si>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</si>
  <si>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</si>
  <si>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</si>
  <si>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</si>
  <si>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</si>
  <si>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</si>
  <si>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</si>
  <si>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</si>
  <si>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</si>
  <si>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</si>
  <si>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</si>
  <si>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</si>
  <si>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</si>
  <si>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</si>
  <si>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</si>
  <si>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</si>
  <si>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</si>
  <si>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</si>
  <si>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</si>
  <si>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</si>
  <si>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</si>
  <si>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</si>
  <si>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</si>
  <si>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</si>
  <si>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</si>
  <si>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</si>
  <si>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</si>
  <si>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</si>
  <si>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</si>
  <si>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</si>
  <si>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</si>
  <si>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</si>
  <si>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</si>
  <si>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</si>
  <si>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</si>
  <si>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</si>
  <si>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</si>
  <si>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</si>
  <si>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</si>
  <si>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</si>
  <si>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</si>
  <si>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</si>
  <si>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</si>
  <si>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</si>
  <si>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</si>
  <si>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</si>
  <si>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</si>
  <si>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</si>
  <si>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</si>
  <si>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</si>
  <si>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</si>
  <si>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</si>
  <si>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</si>
  <si>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</si>
  <si>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</si>
  <si>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</si>
  <si>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</si>
  <si>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</si>
  <si>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</si>
  <si>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</si>
  <si>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</si>
  <si>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</si>
  <si>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</si>
  <si>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</si>
  <si>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</si>
  <si>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</si>
  <si>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</si>
  <si>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</si>
  <si>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</si>
  <si>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</si>
  <si>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</si>
  <si>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</si>
  <si>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</si>
  <si>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</si>
  <si>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</si>
  <si>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</si>
  <si>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</si>
  <si>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</si>
  <si>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</si>
  <si>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</si>
  <si>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</si>
  <si>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</si>
  <si>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</si>
  <si>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</si>
  <si>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</si>
  <si>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</si>
  <si>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</si>
  <si>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</si>
  <si>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</si>
  <si>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</si>
  <si>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</si>
  <si>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</si>
  <si>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</si>
  <si>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</si>
  <si>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</si>
  <si>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</si>
  <si>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</si>
  <si>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</si>
  <si>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</si>
  <si>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</si>
  <si>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</si>
  <si>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</si>
  <si>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</si>
  <si>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</si>
  <si>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</si>
  <si>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</si>
  <si>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</si>
  <si>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</si>
  <si>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</si>
  <si>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</si>
  <si>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</si>
  <si>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</si>
  <si>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</si>
  <si>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</si>
  <si>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</si>
  <si>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</si>
  <si>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</si>
  <si>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</si>
  <si>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</si>
  <si>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</si>
  <si>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</si>
  <si>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</si>
  <si>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</si>
  <si>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</si>
  <si>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</si>
  <si>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</si>
  <si>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</si>
  <si>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</si>
  <si>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</si>
  <si>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</si>
  <si>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</si>
  <si>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</si>
  <si>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</si>
  <si>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</si>
  <si>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</si>
  <si>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</si>
  <si>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</si>
  <si>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</si>
  <si>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</si>
  <si>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</si>
  <si>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</si>
  <si>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</si>
  <si>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</si>
  <si>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</si>
  <si>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</si>
  <si>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</si>
  <si>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</si>
  <si>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</si>
  <si>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</si>
  <si>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</si>
  <si>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</si>
  <si>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</si>
  <si>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</si>
  <si>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</si>
  <si>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</si>
  <si>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</si>
  <si>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</si>
  <si>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</si>
  <si>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</si>
  <si>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</si>
  <si>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</si>
  <si>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</si>
  <si>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</si>
  <si>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</si>
  <si>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</si>
  <si>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</si>
  <si>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</si>
  <si>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</si>
  <si>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</si>
  <si>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</si>
  <si>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</si>
  <si>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</si>
  <si>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</si>
  <si>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</si>
  <si>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</si>
  <si>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</si>
  <si>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</si>
  <si>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</si>
  <si>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</si>
  <si>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</si>
  <si>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</si>
  <si>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</si>
  <si>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</si>
  <si>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</si>
  <si>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</si>
  <si>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</si>
  <si>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</si>
  <si>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</si>
  <si>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</si>
  <si>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</si>
  <si>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</si>
  <si>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</si>
  <si>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</si>
  <si>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</si>
  <si>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</si>
  <si>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</si>
  <si>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</si>
  <si>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</si>
  <si>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</si>
  <si>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</si>
  <si>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</si>
  <si>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</si>
  <si>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</si>
  <si>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</si>
  <si>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</si>
  <si>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</si>
  <si>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</si>
  <si>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</si>
  <si>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</si>
  <si>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</si>
  <si>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</si>
  <si>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</si>
  <si>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</si>
  <si>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</si>
  <si>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</si>
  <si>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</si>
  <si>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</si>
  <si>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</si>
  <si>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</si>
  <si>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</si>
  <si>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</si>
  <si>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</si>
  <si>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</si>
  <si>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</si>
  <si>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</si>
  <si>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</si>
  <si>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</si>
  <si>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</si>
  <si>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</si>
  <si>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</si>
  <si>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</si>
  <si>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</si>
  <si>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</si>
  <si>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</si>
  <si>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</si>
  <si>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</si>
  <si>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</si>
  <si>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</si>
  <si>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</si>
  <si>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</si>
  <si>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</si>
  <si>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</si>
  <si>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</si>
  <si>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</si>
  <si>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</si>
  <si>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</si>
  <si>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</si>
  <si>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</si>
  <si>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</si>
  <si>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</si>
  <si>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</si>
  <si>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</si>
  <si>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</si>
  <si>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</si>
  <si>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</si>
  <si>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</si>
  <si>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</si>
  <si>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</si>
  <si>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</si>
  <si>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</si>
  <si>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</si>
  <si>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</si>
  <si>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</si>
  <si>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</si>
  <si>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</si>
  <si>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</si>
  <si>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</si>
  <si>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</si>
  <si>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</si>
  <si>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</si>
  <si>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</si>
  <si>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</si>
  <si>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</si>
  <si>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</si>
  <si>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</si>
  <si>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</si>
  <si>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</si>
  <si>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</si>
  <si>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</si>
  <si>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</si>
  <si>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</si>
  <si>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</si>
  <si>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</si>
  <si>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</si>
  <si>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</si>
  <si>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</si>
  <si>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</si>
  <si>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</si>
  <si>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</si>
  <si>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</si>
  <si>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</si>
  <si>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</si>
  <si>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</si>
  <si>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</si>
  <si>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</si>
  <si>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</si>
  <si>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</si>
  <si>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</si>
  <si>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</si>
  <si>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</si>
  <si>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</si>
  <si>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</si>
  <si>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</si>
  <si>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</si>
  <si>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</si>
  <si>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</si>
  <si>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</si>
  <si>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</si>
  <si>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</si>
  <si>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</si>
  <si>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</si>
  <si>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</si>
  <si>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</si>
  <si>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</si>
  <si>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</si>
  <si>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</si>
  <si>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</si>
  <si>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</si>
  <si>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</si>
  <si>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</si>
  <si>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</si>
  <si>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</si>
  <si>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</si>
  <si>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</si>
  <si>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</si>
  <si>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</si>
  <si>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</si>
  <si>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</si>
  <si>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</si>
  <si>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</si>
  <si>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</si>
  <si>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</si>
  <si>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</si>
  <si>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</si>
  <si>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</si>
  <si>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</si>
  <si>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</si>
  <si>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</si>
  <si>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</si>
  <si>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</si>
  <si>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</si>
  <si>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</si>
  <si>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</si>
  <si>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</si>
  <si>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</si>
  <si>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</si>
  <si>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</si>
  <si>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</si>
  <si>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</si>
  <si>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</si>
  <si>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</si>
  <si>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</si>
  <si>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</si>
  <si>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</si>
  <si>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</si>
  <si>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</si>
  <si>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</si>
  <si>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</si>
  <si>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</si>
  <si>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</si>
  <si>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</si>
  <si>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</si>
  <si>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</si>
  <si>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</si>
  <si>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</si>
  <si>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</si>
  <si>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</si>
  <si>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</si>
  <si>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</si>
  <si>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</si>
  <si>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</si>
  <si>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</si>
  <si>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</si>
  <si>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</si>
  <si>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</si>
  <si>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</si>
  <si>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</si>
  <si>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</si>
  <si>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</si>
  <si>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</si>
  <si>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</si>
  <si>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</si>
  <si>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</si>
  <si>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</si>
  <si>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</si>
  <si>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</si>
  <si>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</si>
  <si>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</si>
  <si>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</si>
  <si>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</si>
  <si>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</si>
  <si>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</si>
  <si>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</si>
  <si>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</si>
  <si>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</si>
  <si>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</si>
  <si>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</si>
  <si>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</si>
  <si>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</si>
  <si>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</si>
  <si>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</si>
  <si>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</si>
  <si>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</si>
  <si>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</si>
  <si>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</si>
  <si>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</si>
  <si>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</si>
  <si>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</si>
  <si>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</si>
  <si>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</si>
  <si>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</si>
  <si>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</si>
  <si>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</si>
  <si>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</si>
  <si>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</si>
  <si>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</si>
  <si>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</si>
  <si>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</si>
  <si>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</si>
  <si>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</si>
  <si>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</si>
  <si>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</si>
  <si>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</si>
  <si>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</si>
  <si>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</si>
  <si>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</si>
  <si>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</si>
  <si>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</si>
  <si>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</si>
  <si>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</si>
  <si>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</si>
  <si>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</si>
  <si>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</si>
  <si>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</si>
  <si>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</si>
  <si>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</si>
  <si>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</si>
  <si>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</si>
  <si>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</si>
  <si>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</si>
  <si>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</si>
  <si>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</si>
  <si>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</si>
  <si>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</si>
  <si>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</si>
  <si>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</si>
  <si>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</si>
  <si>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</si>
  <si>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</si>
  <si>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</si>
  <si>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</si>
  <si>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</si>
  <si>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</si>
  <si>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</si>
  <si>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</si>
  <si>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</si>
  <si>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</si>
  <si>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</si>
  <si>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</si>
  <si>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</si>
  <si>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</si>
  <si>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</si>
  <si>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</si>
  <si>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</si>
  <si>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</si>
  <si>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</si>
  <si>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</si>
  <si>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</si>
  <si>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</si>
  <si>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</si>
  <si>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</si>
  <si>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</si>
  <si>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</si>
  <si>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</si>
  <si>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</si>
  <si>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</si>
  <si>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</si>
  <si>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</si>
  <si>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</si>
  <si>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</si>
  <si>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</si>
  <si>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</si>
  <si>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</si>
  <si>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</si>
  <si>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</si>
  <si>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</si>
  <si>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</si>
  <si>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</si>
  <si>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</si>
  <si>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</si>
  <si>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</si>
  <si>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</si>
  <si>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</si>
  <si>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</si>
  <si>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</si>
  <si>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</si>
  <si>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</si>
  <si>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</si>
  <si>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</si>
  <si>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</si>
  <si>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</si>
  <si>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</si>
  <si>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</si>
  <si>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</si>
  <si>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</si>
  <si>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</si>
  <si>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</si>
  <si>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</si>
  <si>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</si>
  <si>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</si>
  <si>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</si>
  <si>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</si>
  <si>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</si>
  <si>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</si>
  <si>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</si>
  <si>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</si>
  <si>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</si>
  <si>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</si>
  <si>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</si>
  <si>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</si>
  <si>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</si>
  <si>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</si>
  <si>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</si>
  <si>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</si>
  <si>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</si>
  <si>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</si>
  <si>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</si>
  <si>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</si>
  <si>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</si>
  <si>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</si>
  <si>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</si>
  <si>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</si>
  <si>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</si>
  <si>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</si>
  <si>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</si>
  <si>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</si>
  <si>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</si>
  <si>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</si>
  <si>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</si>
  <si>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</si>
  <si>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</si>
  <si>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</si>
  <si>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</si>
  <si>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</si>
  <si>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</si>
  <si>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</si>
  <si>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</si>
  <si>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</si>
  <si>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</si>
  <si>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</si>
  <si>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</si>
  <si>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</si>
  <si>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</si>
  <si>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</si>
  <si>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</si>
  <si>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</si>
  <si>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</si>
  <si>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</si>
  <si>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</si>
  <si>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</si>
  <si>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</si>
  <si>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</si>
  <si>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</si>
  <si>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</si>
  <si>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</si>
  <si>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</si>
  <si>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</si>
  <si>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</si>
  <si>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</si>
  <si>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</si>
  <si>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</si>
  <si>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</si>
  <si>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</si>
  <si>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</si>
  <si>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</si>
  <si>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</si>
  <si>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</si>
  <si>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</si>
  <si>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</si>
  <si>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</si>
  <si>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</si>
  <si>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</si>
  <si>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</si>
  <si>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</si>
  <si>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</si>
  <si>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</si>
  <si>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</si>
  <si>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</si>
  <si>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</si>
  <si>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</si>
  <si>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</si>
  <si>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</si>
  <si>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</si>
  <si>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</si>
  <si>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</si>
  <si>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</si>
  <si>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</si>
  <si>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</si>
  <si>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</si>
  <si>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</si>
  <si>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</si>
  <si>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</si>
  <si>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</si>
  <si>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</si>
  <si>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</si>
  <si>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</si>
  <si>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</si>
  <si>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</si>
  <si>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</si>
  <si>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</si>
  <si>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</si>
  <si>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</si>
  <si>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</si>
  <si>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</si>
  <si>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</si>
  <si>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</si>
  <si>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</si>
  <si>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</si>
  <si>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</si>
  <si>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</si>
  <si>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</si>
  <si>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</si>
  <si>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</si>
  <si>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</si>
  <si>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</si>
  <si>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</si>
  <si>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</si>
  <si>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</si>
  <si>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</si>
  <si>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</si>
  <si>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</si>
  <si>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</si>
  <si>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</si>
  <si>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</si>
  <si>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</si>
  <si>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</si>
  <si>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</si>
  <si>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</si>
  <si>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</si>
  <si>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</si>
  <si>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</si>
  <si>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</si>
  <si>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</si>
  <si>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</si>
  <si>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</si>
  <si>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</si>
  <si>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</si>
  <si>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</si>
  <si>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</si>
  <si>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</si>
  <si>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</si>
  <si>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</si>
  <si>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</si>
  <si>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</si>
  <si>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</si>
  <si>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</si>
  <si>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</si>
  <si>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</si>
  <si>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</si>
  <si>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</si>
  <si>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</si>
  <si>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</si>
  <si>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</si>
  <si>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</si>
  <si>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</si>
  <si>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</si>
  <si>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</si>
  <si>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</si>
  <si>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</si>
  <si>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</si>
  <si>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</si>
  <si>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</si>
  <si>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</si>
  <si>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</si>
  <si>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</si>
  <si>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</si>
  <si>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</si>
  <si>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</si>
  <si>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</si>
  <si>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</si>
  <si>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</si>
  <si>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</si>
  <si>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</si>
  <si>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</si>
  <si>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</si>
  <si>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</si>
  <si>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</si>
  <si>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</si>
  <si>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</si>
  <si>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</si>
  <si>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</si>
  <si>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</si>
  <si>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</si>
  <si>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</si>
  <si>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</si>
  <si>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</si>
  <si>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</si>
  <si>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</si>
  <si>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</si>
  <si>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</si>
  <si>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</si>
  <si>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</si>
  <si>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</si>
  <si>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</si>
  <si>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</si>
  <si>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</si>
  <si>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</si>
  <si>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</si>
  <si>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</si>
  <si>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</si>
  <si>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</si>
  <si>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</si>
  <si>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</si>
  <si>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</si>
  <si>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</si>
  <si>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</si>
  <si>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</si>
  <si>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</si>
  <si>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</si>
  <si>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</si>
  <si>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</si>
  <si>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</si>
  <si>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</si>
  <si>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</si>
  <si>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</si>
  <si>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</si>
  <si>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</si>
  <si>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</si>
  <si>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</si>
  <si>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</si>
  <si>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</si>
  <si>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</si>
  <si>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</si>
  <si>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</si>
  <si>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</si>
  <si>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</si>
  <si>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</si>
  <si>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</si>
  <si>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</si>
  <si>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</si>
  <si>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</si>
  <si>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</si>
  <si>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</si>
  <si>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</si>
  <si>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</si>
  <si>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</si>
  <si>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</si>
  <si>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</si>
  <si>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</si>
  <si>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</si>
  <si>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</si>
  <si>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</si>
  <si>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</si>
  <si>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</si>
  <si>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</si>
  <si>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</si>
  <si>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</si>
  <si>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</si>
  <si>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</si>
  <si>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</si>
  <si>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</si>
  <si>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</si>
  <si>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</si>
  <si>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</si>
  <si>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</si>
  <si>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</si>
  <si>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</si>
  <si>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</si>
  <si>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</si>
  <si>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</si>
  <si>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</si>
  <si>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</si>
  <si>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</si>
  <si>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</si>
  <si>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</si>
  <si>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</si>
  <si>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</si>
  <si>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</si>
  <si>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</si>
  <si>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</si>
  <si>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</si>
  <si>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</si>
  <si>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</si>
  <si>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</si>
  <si>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</si>
  <si>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</si>
  <si>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</si>
  <si>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</si>
  <si>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</si>
  <si>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</si>
  <si>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</si>
  <si>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</si>
  <si>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</si>
  <si>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</si>
  <si>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</si>
  <si>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</si>
  <si>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</si>
  <si>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</si>
  <si>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</si>
  <si>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</si>
  <si>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</si>
  <si>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</si>
  <si>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</si>
  <si>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</si>
  <si>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</si>
  <si>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</si>
  <si>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</si>
  <si>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</si>
  <si>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</si>
  <si>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</si>
  <si>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</si>
  <si>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</si>
  <si>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</si>
  <si>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</si>
  <si>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</si>
  <si>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</si>
  <si>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</si>
  <si>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</si>
  <si>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</si>
  <si>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</si>
  <si>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</si>
  <si>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</si>
  <si>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</si>
  <si>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</si>
  <si>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</si>
  <si>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</si>
  <si>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</si>
  <si>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</si>
  <si>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</si>
  <si>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</si>
  <si>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</si>
  <si>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</si>
  <si>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</si>
  <si>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</si>
  <si>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</si>
  <si>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</si>
  <si>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</si>
  <si>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</si>
  <si>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</si>
  <si>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</si>
  <si>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</si>
  <si>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</si>
  <si>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</si>
  <si>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</si>
  <si>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</si>
  <si>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</si>
  <si>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</si>
  <si>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</si>
  <si>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</si>
  <si>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</si>
  <si>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</si>
  <si>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</si>
  <si>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</si>
  <si>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</si>
  <si>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</si>
  <si>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</si>
  <si>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</si>
  <si>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</si>
  <si>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</si>
  <si>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</si>
  <si>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</si>
  <si>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</si>
  <si>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</si>
  <si>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</si>
  <si>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</si>
  <si>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</si>
  <si>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</si>
  <si>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</si>
  <si>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</si>
  <si>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</si>
  <si>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</si>
  <si>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</si>
  <si>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</si>
  <si>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</si>
  <si>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</si>
  <si>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</si>
  <si>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</si>
  <si>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</si>
  <si>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</si>
  <si>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</si>
  <si>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</si>
  <si>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</si>
  <si>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</si>
  <si>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</si>
  <si>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</si>
  <si>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</si>
  <si>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</si>
  <si>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</si>
  <si>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</si>
  <si>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</si>
  <si>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</si>
  <si>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</si>
  <si>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</si>
  <si>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</si>
  <si>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</si>
  <si>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</si>
  <si>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</si>
  <si>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</si>
  <si>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</si>
  <si>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</si>
  <si>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</si>
  <si>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</si>
  <si>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</si>
  <si>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</si>
  <si>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</si>
  <si>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</si>
  <si>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</si>
  <si>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</si>
  <si>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</si>
  <si>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</si>
  <si>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</si>
  <si>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</si>
  <si>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</si>
  <si>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</si>
  <si>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</si>
  <si>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</si>
  <si>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</si>
  <si>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</si>
  <si>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</si>
  <si>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</si>
  <si>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</si>
  <si>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</si>
  <si>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</si>
  <si>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</si>
  <si>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</si>
  <si>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</si>
  <si>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</si>
  <si>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</si>
  <si>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</si>
  <si>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</si>
  <si>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</si>
  <si>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</si>
  <si>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</si>
  <si>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</si>
  <si>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</si>
  <si>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</si>
  <si>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</si>
  <si>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</si>
  <si>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</si>
  <si>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</si>
  <si>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</si>
  <si>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</si>
  <si>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</si>
  <si>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</si>
  <si>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</si>
  <si>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</si>
  <si>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</si>
  <si>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</si>
  <si>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</si>
  <si>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</si>
  <si>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</si>
  <si>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</si>
  <si>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</si>
  <si>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</si>
  <si>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</si>
  <si>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</si>
  <si>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</si>
  <si>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</si>
  <si>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</si>
  <si>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</si>
  <si>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</si>
  <si>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</si>
  <si>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</si>
  <si>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</si>
  <si>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</si>
  <si>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</si>
  <si>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</si>
  <si>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</si>
  <si>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</si>
  <si>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</si>
  <si>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</si>
  <si>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</si>
  <si>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</si>
  <si>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</si>
  <si>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</si>
  <si>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</si>
  <si>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</si>
  <si>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</si>
  <si>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</si>
  <si>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</si>
  <si>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</si>
  <si>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</si>
  <si>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</si>
  <si>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</si>
  <si>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</si>
  <si>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</si>
  <si>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</si>
  <si>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</si>
  <si>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</si>
  <si>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</si>
  <si>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</si>
  <si>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</si>
  <si>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</si>
  <si>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</si>
  <si>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</si>
  <si>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</si>
  <si>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</si>
  <si>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</si>
  <si>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</si>
  <si>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</si>
  <si>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</si>
  <si>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</si>
  <si>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</si>
  <si>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</si>
  <si>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</si>
  <si>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</si>
  <si>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</si>
  <si>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</si>
  <si>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</si>
  <si>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</si>
  <si>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</si>
  <si>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</si>
  <si>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</si>
  <si>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</si>
  <si>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</si>
  <si>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</si>
  <si>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</si>
  <si>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</si>
  <si>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</si>
  <si>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</si>
  <si>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</si>
  <si>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</si>
  <si>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</si>
  <si>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</si>
  <si>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</si>
  <si>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</si>
  <si>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</si>
  <si>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</si>
  <si>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</si>
  <si>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</si>
  <si>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</si>
  <si>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</si>
  <si>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</si>
  <si>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</si>
  <si>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</si>
  <si>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</si>
  <si>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</si>
  <si>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</si>
  <si>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</si>
  <si>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</si>
  <si>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</si>
  <si>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</si>
  <si>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</si>
  <si>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</si>
  <si>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</si>
  <si>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</si>
  <si>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</si>
  <si>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</si>
  <si>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</si>
  <si>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</si>
  <si>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</si>
  <si>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</si>
  <si>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</si>
  <si>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</si>
  <si>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</si>
  <si>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</si>
  <si>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</si>
  <si>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</si>
  <si>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</si>
  <si>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</si>
  <si>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</si>
  <si>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</si>
  <si>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</si>
  <si>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</si>
  <si>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</si>
  <si>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</si>
  <si>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</si>
  <si>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</si>
  <si>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</si>
  <si>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</si>
  <si>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</si>
  <si>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</si>
  <si>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</si>
  <si>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</si>
  <si>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</si>
  <si>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</si>
  <si>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</si>
  <si>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</si>
  <si>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</si>
  <si>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</si>
  <si>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</si>
  <si>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</si>
  <si>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</si>
  <si>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</si>
  <si>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</si>
  <si>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</si>
  <si>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</si>
  <si>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</si>
  <si>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</si>
  <si>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</si>
  <si>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</si>
  <si>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</si>
  <si>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</si>
  <si>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</si>
  <si>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</si>
  <si>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</si>
  <si>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</si>
  <si>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</si>
  <si>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</si>
  <si>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</si>
  <si>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</si>
  <si>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</si>
  <si>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</si>
  <si>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</si>
  <si>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</si>
  <si>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</si>
  <si>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</si>
  <si>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</si>
  <si>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</si>
  <si>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</si>
  <si>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</si>
  <si>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</si>
  <si>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</si>
  <si>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</si>
  <si>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</si>
  <si>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</si>
  <si>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</si>
  <si>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</si>
  <si>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</si>
  <si>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</si>
  <si>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</si>
  <si>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</si>
  <si>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</si>
  <si>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</si>
  <si>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</si>
  <si>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</si>
  <si>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</si>
  <si>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</si>
  <si>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</si>
  <si>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</si>
  <si>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</si>
  <si>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</si>
  <si>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</si>
  <si>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</si>
  <si>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</si>
  <si>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</si>
  <si>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</si>
  <si>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</si>
  <si>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</si>
  <si>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</si>
  <si>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</si>
  <si>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</si>
  <si>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</si>
  <si>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</si>
  <si>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</si>
  <si>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</si>
  <si>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</si>
  <si>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</si>
  <si>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</si>
  <si>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</si>
  <si>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</si>
  <si>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</si>
  <si>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</si>
  <si>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</si>
  <si>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</si>
  <si>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</si>
  <si>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</si>
  <si>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</si>
  <si>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</si>
  <si>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</si>
  <si>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</si>
  <si>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</si>
  <si>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</si>
  <si>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</si>
  <si>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</si>
  <si>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</si>
  <si>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</si>
  <si>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</si>
  <si>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</si>
  <si>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</si>
  <si>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</si>
  <si>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</si>
  <si>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</si>
  <si>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</si>
  <si>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</si>
  <si>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</si>
  <si>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</si>
  <si>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</si>
  <si>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</si>
  <si>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</si>
  <si>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</si>
  <si>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</si>
  <si>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</si>
  <si>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</si>
  <si>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</si>
  <si>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</si>
  <si>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</si>
  <si>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</si>
  <si>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</si>
  <si>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</si>
  <si>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</si>
  <si>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</si>
  <si>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</si>
  <si>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</si>
  <si>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</si>
  <si>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</si>
  <si>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</si>
  <si>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</si>
  <si>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</si>
  <si>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</si>
  <si>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</si>
  <si>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</si>
  <si>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</si>
  <si>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</si>
  <si>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</si>
  <si>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</si>
  <si>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</si>
  <si>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</si>
  <si>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</si>
  <si>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</si>
  <si>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</si>
  <si>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</si>
  <si>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</si>
  <si>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</si>
  <si>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</si>
  <si>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</si>
  <si>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</si>
  <si>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</si>
  <si>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</si>
  <si>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</si>
  <si>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</si>
  <si>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</si>
  <si>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</si>
  <si>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</si>
  <si>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</si>
  <si>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</si>
  <si>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</si>
  <si>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</si>
  <si>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</si>
  <si>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</si>
  <si>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</si>
  <si>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</si>
  <si>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</si>
  <si>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</si>
  <si>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</si>
  <si>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</si>
  <si>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</si>
  <si>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</si>
  <si>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</si>
  <si>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</si>
  <si>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</si>
  <si>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</si>
  <si>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</si>
  <si>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</si>
  <si>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</si>
  <si>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</si>
  <si>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</si>
  <si>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</si>
  <si>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</si>
  <si>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</si>
  <si>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</si>
  <si>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</si>
  <si>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</si>
  <si>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</si>
  <si>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</si>
  <si>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</si>
  <si>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</si>
  <si>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</si>
  <si>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</si>
  <si>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</si>
  <si>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</si>
  <si>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</si>
  <si>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</si>
  <si>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</si>
  <si>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</si>
  <si>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</si>
  <si>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</si>
  <si>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</si>
  <si>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</si>
  <si>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</si>
  <si>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</si>
  <si>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</si>
  <si>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</si>
  <si>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</si>
  <si>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</si>
  <si>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</si>
  <si>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</si>
  <si>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</si>
  <si>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</si>
  <si>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</si>
  <si>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</si>
  <si>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</si>
  <si>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</si>
  <si>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</si>
  <si>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</si>
  <si>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</si>
  <si>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</si>
  <si>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</si>
  <si>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</si>
  <si>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</si>
  <si>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</si>
  <si>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</si>
  <si>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</si>
  <si>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</si>
  <si>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</si>
  <si>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</si>
  <si>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</si>
  <si>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</si>
  <si>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</si>
  <si>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</si>
  <si>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</si>
  <si>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</si>
  <si>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</si>
  <si>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</si>
  <si>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</si>
  <si>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</si>
  <si>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</si>
  <si>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</si>
  <si>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</si>
  <si>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</si>
  <si>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</si>
  <si>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</si>
  <si>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</si>
  <si>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</si>
  <si>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</si>
  <si>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</si>
  <si>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</si>
  <si>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</si>
  <si>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</si>
  <si>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</si>
  <si>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</si>
  <si>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</si>
  <si>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</si>
  <si>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</si>
  <si>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</si>
  <si>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</si>
  <si>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</si>
  <si>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</si>
  <si>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</si>
  <si>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</si>
  <si>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</si>
  <si>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</si>
  <si>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</si>
  <si>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</si>
  <si>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</si>
  <si>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</si>
  <si>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</si>
  <si>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</si>
  <si>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</si>
  <si>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</si>
  <si>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</si>
  <si>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</si>
  <si>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</si>
  <si>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</si>
  <si>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</si>
  <si>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</si>
  <si>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</si>
  <si>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</si>
  <si>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</si>
  <si>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</si>
  <si>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</si>
  <si>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</si>
  <si>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</si>
  <si>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</si>
  <si>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</si>
  <si>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</si>
  <si>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</si>
  <si>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</si>
  <si>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</si>
  <si>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</si>
  <si>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</si>
  <si>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</si>
  <si>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</si>
  <si>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</si>
  <si>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</si>
  <si>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</si>
  <si>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</si>
  <si>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</si>
  <si>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</si>
  <si>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</si>
  <si>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</si>
  <si>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</si>
  <si>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</si>
  <si>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</si>
  <si>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</si>
  <si>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</si>
  <si>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</si>
  <si>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</si>
  <si>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</si>
  <si>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</si>
  <si>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</si>
  <si>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</si>
  <si>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</si>
  <si>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</si>
  <si>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</si>
  <si>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</si>
  <si>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</si>
  <si>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</si>
  <si>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</si>
  <si>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</si>
  <si>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</si>
  <si>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</si>
  <si>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</si>
  <si>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</si>
  <si>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</si>
  <si>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</si>
  <si>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</si>
  <si>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</si>
  <si>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</si>
  <si>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</si>
  <si>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</si>
  <si>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</si>
  <si>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</si>
  <si>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</si>
  <si>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</si>
  <si>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</si>
  <si>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</si>
  <si>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</si>
  <si>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</si>
  <si>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</si>
  <si>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</si>
  <si>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</si>
  <si>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</si>
  <si>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</si>
  <si>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</si>
  <si>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</si>
  <si>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</si>
  <si>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</si>
  <si>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</si>
  <si>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</si>
  <si>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</si>
  <si>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</si>
  <si>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</si>
  <si>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</si>
  <si>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</si>
  <si>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</si>
  <si>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</si>
  <si>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</si>
  <si>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</si>
  <si>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</si>
  <si>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</si>
  <si>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</si>
  <si>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</si>
  <si>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</si>
  <si>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</si>
  <si>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</si>
  <si>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</si>
  <si>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</si>
  <si>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</si>
  <si>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</si>
  <si>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</si>
  <si>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</si>
  <si>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</si>
  <si>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</si>
  <si>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</si>
  <si>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</si>
  <si>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</si>
  <si>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</si>
  <si>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</si>
  <si>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</si>
  <si>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</si>
  <si>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</si>
  <si>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</si>
  <si>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</si>
  <si>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</si>
  <si>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</si>
  <si>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</si>
  <si>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</si>
  <si>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</si>
  <si>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</si>
  <si>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</si>
  <si>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</si>
  <si>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</si>
  <si>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</si>
  <si>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</si>
  <si>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</si>
  <si>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</si>
  <si>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</si>
  <si>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</si>
  <si>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</si>
  <si>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</si>
  <si>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</si>
  <si>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</si>
  <si>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</si>
  <si>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</si>
  <si>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</si>
  <si>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</si>
  <si>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</si>
  <si>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</si>
  <si>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</si>
  <si>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</si>
  <si>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</si>
  <si>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</si>
  <si>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</si>
  <si>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</si>
  <si>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</si>
  <si>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</si>
  <si>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</si>
  <si>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</si>
  <si>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</si>
  <si>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</si>
  <si>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</si>
  <si>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</si>
  <si>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</si>
  <si>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</si>
  <si>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</si>
  <si>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</si>
  <si>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</si>
  <si>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</si>
  <si>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</si>
  <si>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</si>
  <si>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</si>
  <si>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</si>
  <si>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</si>
  <si>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</si>
  <si>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</si>
  <si>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</si>
  <si>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</si>
  <si>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</si>
  <si>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</si>
  <si>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</si>
  <si>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</si>
  <si>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</si>
  <si>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</si>
  <si>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</si>
  <si>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</si>
  <si>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</si>
  <si>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</si>
  <si>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</si>
  <si>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</si>
  <si>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</si>
  <si>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</si>
  <si>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</si>
  <si>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</si>
  <si>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</si>
  <si>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</si>
  <si>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</si>
  <si>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</si>
  <si>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</si>
  <si>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</si>
  <si>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</si>
  <si>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</si>
  <si>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</si>
  <si>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</si>
  <si>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</si>
  <si>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</si>
  <si>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</si>
  <si>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</si>
  <si>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</si>
  <si>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</si>
  <si>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</si>
  <si>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</si>
  <si>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</si>
  <si>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</si>
  <si>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</si>
  <si>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</si>
  <si>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</si>
  <si>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</si>
  <si>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</si>
  <si>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</si>
  <si>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</si>
  <si>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</si>
  <si>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</si>
  <si>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</si>
  <si>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</si>
  <si>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</si>
  <si>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</si>
  <si>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</si>
  <si>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</si>
  <si>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</si>
  <si>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</si>
  <si>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</si>
  <si>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</si>
  <si>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</si>
  <si>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</si>
  <si>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</si>
  <si>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</si>
  <si>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</si>
  <si>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</si>
  <si>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</si>
  <si>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</si>
  <si>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</si>
  <si>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</si>
  <si>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</si>
  <si>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</si>
  <si>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</si>
  <si>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</si>
  <si>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</si>
  <si>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</si>
  <si>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</si>
  <si>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</si>
  <si>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</si>
  <si>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</si>
  <si>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</si>
  <si>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</si>
  <si>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</si>
  <si>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</si>
  <si>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</si>
  <si>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</si>
  <si>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</si>
  <si>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</si>
  <si>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</si>
  <si>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</si>
  <si>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</si>
  <si>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</si>
  <si>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</si>
  <si>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</si>
  <si>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</si>
  <si>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</si>
  <si>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</si>
  <si>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</si>
  <si>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</si>
  <si>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</si>
  <si>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</si>
  <si>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</si>
  <si>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</si>
  <si>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</si>
  <si>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</si>
  <si>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</si>
  <si>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</si>
  <si>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</si>
  <si>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</si>
  <si>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</si>
  <si>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</si>
  <si>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</si>
  <si>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</si>
  <si>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</si>
  <si>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</si>
  <si>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</si>
  <si>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</si>
  <si>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</si>
  <si>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</si>
  <si>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</si>
  <si>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</si>
  <si>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</si>
  <si>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</si>
  <si>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</si>
  <si>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</si>
  <si>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</si>
  <si>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</si>
  <si>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</si>
  <si>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</si>
  <si>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</si>
  <si>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</si>
  <si>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</si>
  <si>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</si>
  <si>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</si>
  <si>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</si>
  <si>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</si>
  <si>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</si>
  <si>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</si>
  <si>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</si>
  <si>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</si>
  <si>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</si>
  <si>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</si>
  <si>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</si>
  <si>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</si>
  <si>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</si>
  <si>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</si>
  <si>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</si>
  <si>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</si>
  <si>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</si>
  <si>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</si>
  <si>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</si>
  <si>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</si>
  <si>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</si>
  <si>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</si>
  <si>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</si>
  <si>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</si>
  <si>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</si>
  <si>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</si>
  <si>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</si>
  <si>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</si>
  <si>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</si>
  <si>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</si>
  <si>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</si>
  <si>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</si>
  <si>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</si>
  <si>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</si>
  <si>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</si>
  <si>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</si>
  <si>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</si>
  <si>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</si>
  <si>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</si>
  <si>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</si>
  <si>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</si>
  <si>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</si>
  <si>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</si>
  <si>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</si>
  <si>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</si>
  <si>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</si>
  <si>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</si>
  <si>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</si>
  <si>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</si>
  <si>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</si>
  <si>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</si>
  <si>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</si>
  <si>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</si>
  <si>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</si>
  <si>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</si>
  <si>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</si>
  <si>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</si>
  <si>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</si>
  <si>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</si>
  <si>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</si>
  <si>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</si>
  <si>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</si>
  <si>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</si>
  <si>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</si>
  <si>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</si>
  <si>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</si>
  <si>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</si>
  <si>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</si>
  <si>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</si>
  <si>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</si>
  <si>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</si>
  <si>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</si>
  <si>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</si>
  <si>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</si>
  <si>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</si>
  <si>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</si>
  <si>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</si>
  <si>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</si>
  <si>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</si>
  <si>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</si>
  <si>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</si>
  <si>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</si>
  <si>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</si>
  <si>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</si>
  <si>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</si>
  <si>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</si>
  <si>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</si>
  <si>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</si>
  <si>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</si>
  <si>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</si>
  <si>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</si>
  <si>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</si>
  <si>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</si>
  <si>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</si>
  <si>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</si>
  <si>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</si>
  <si>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</si>
  <si>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</si>
  <si>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</si>
  <si>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</si>
  <si>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</si>
  <si>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</si>
  <si>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</si>
  <si>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</si>
  <si>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</si>
  <si>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</si>
  <si>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</si>
  <si>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</si>
  <si>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</si>
  <si>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</si>
  <si>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</si>
  <si>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</si>
  <si>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</si>
  <si>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</si>
  <si>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</si>
  <si>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</si>
  <si>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</si>
  <si>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</si>
  <si>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</si>
  <si>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</si>
  <si>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</si>
  <si>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</si>
  <si>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</si>
  <si>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</si>
  <si>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</si>
  <si>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</si>
  <si>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</si>
  <si>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</si>
  <si>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</si>
  <si>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</si>
  <si>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</si>
  <si>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</si>
  <si>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</si>
  <si>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</si>
  <si>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</si>
  <si>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</si>
  <si>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</si>
  <si>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</si>
  <si>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</si>
  <si>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</si>
  <si>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</si>
  <si>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</si>
  <si>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</si>
  <si>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</si>
  <si>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</si>
  <si>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</si>
  <si>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</si>
  <si>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</si>
  <si>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</si>
  <si>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</si>
  <si>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</si>
  <si>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</si>
  <si>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</si>
  <si>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</si>
  <si>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</si>
  <si>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</si>
  <si>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</si>
  <si>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</si>
  <si>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</si>
  <si>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</si>
  <si>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</si>
  <si>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</si>
  <si>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</si>
  <si>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</si>
  <si>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</si>
  <si>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</si>
  <si>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</si>
  <si>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</si>
  <si>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</si>
  <si>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</si>
  <si>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</si>
  <si>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</si>
  <si>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</si>
  <si>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</si>
  <si>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</si>
  <si>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</si>
  <si>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</si>
  <si>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</si>
  <si>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</si>
  <si>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</si>
  <si>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</si>
  <si>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</si>
  <si>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</si>
  <si>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</si>
  <si>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</si>
  <si>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</si>
  <si>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</si>
  <si>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</si>
  <si>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</si>
  <si>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</si>
  <si>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</si>
  <si>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</si>
  <si>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</si>
  <si>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</si>
  <si>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</si>
  <si>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</si>
  <si>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</si>
  <si>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</si>
  <si>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</si>
  <si>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</si>
  <si>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</si>
  <si>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</si>
  <si>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</si>
  <si>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</si>
  <si>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</si>
  <si>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</si>
  <si>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</si>
  <si>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</si>
  <si>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</si>
  <si>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</si>
  <si>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</si>
  <si>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</si>
  <si>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</si>
  <si>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</si>
  <si>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</si>
  <si>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</si>
  <si>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</si>
  <si>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</si>
  <si>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</si>
  <si>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</si>
  <si>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</si>
  <si>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</si>
  <si>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</si>
  <si>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</si>
  <si>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</si>
  <si>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</si>
  <si>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</si>
  <si>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</si>
  <si>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</si>
  <si>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</si>
  <si>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</si>
  <si>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</si>
  <si>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</si>
  <si>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</si>
  <si>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</si>
  <si>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</si>
  <si>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</si>
  <si>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</si>
  <si>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</si>
  <si>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</si>
  <si>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</si>
  <si>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</si>
  <si>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</si>
  <si>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</si>
  <si>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</si>
  <si>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</si>
  <si>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</si>
  <si>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</si>
  <si>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</si>
  <si>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</si>
  <si>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</si>
  <si>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</si>
  <si>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</si>
  <si>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</si>
  <si>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</si>
  <si>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</si>
  <si>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</si>
  <si>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</si>
  <si>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</si>
  <si>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</si>
  <si>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</si>
  <si>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</si>
  <si>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</si>
  <si>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</si>
  <si>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</si>
  <si>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</si>
  <si>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</si>
  <si>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</si>
  <si>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</si>
  <si>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</si>
  <si>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</si>
  <si>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</si>
  <si>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</si>
  <si>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</si>
  <si>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</si>
  <si>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</si>
  <si>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</si>
  <si>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</si>
  <si>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</si>
  <si>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</si>
  <si>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</si>
  <si>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</si>
  <si>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</si>
  <si>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</si>
  <si>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</si>
  <si>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</si>
  <si>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</si>
  <si>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</si>
  <si>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</si>
  <si>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</si>
  <si>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</si>
  <si>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</si>
  <si>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</si>
  <si>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</si>
  <si>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</si>
  <si>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</si>
  <si>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</si>
  <si>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</si>
  <si>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</si>
  <si>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</si>
  <si>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</si>
  <si>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</si>
  <si>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</si>
  <si>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</si>
  <si>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</si>
  <si>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</si>
  <si>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</si>
  <si>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</si>
  <si>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</si>
  <si>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</si>
  <si>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</si>
  <si>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</si>
  <si>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</si>
  <si>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</si>
  <si>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</si>
  <si>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</si>
  <si>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</si>
  <si>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</si>
  <si>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</si>
  <si>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</si>
  <si>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</si>
  <si>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</si>
  <si>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</si>
  <si>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</si>
  <si>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</si>
  <si>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</si>
  <si>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</si>
  <si>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</si>
  <si>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</si>
  <si>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</si>
  <si>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</si>
  <si>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</si>
  <si>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</si>
  <si>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</si>
  <si>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</si>
  <si>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</si>
  <si>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</si>
  <si>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</si>
  <si>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</si>
  <si>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</si>
  <si>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</si>
  <si>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</si>
  <si>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</si>
  <si>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</si>
  <si>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</si>
  <si>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</si>
  <si>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</si>
  <si>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</si>
  <si>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</si>
  <si>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</si>
  <si>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</si>
  <si>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</si>
  <si>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</si>
  <si>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</si>
  <si>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</si>
  <si>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</si>
  <si>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</si>
  <si>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</si>
  <si>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</si>
  <si>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</si>
  <si>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</si>
  <si>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</si>
  <si>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</si>
  <si>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</si>
  <si>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</si>
  <si>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</si>
  <si>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</si>
  <si>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</si>
  <si>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</si>
  <si>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</si>
  <si>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</si>
  <si>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</si>
  <si>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</si>
  <si>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</si>
  <si>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</si>
  <si>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</si>
  <si>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</si>
  <si>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</si>
  <si>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</si>
  <si>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</si>
  <si>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</si>
  <si>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</si>
  <si>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</si>
  <si>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</si>
  <si>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</si>
  <si>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</si>
  <si>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</si>
  <si>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</si>
  <si>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</si>
  <si>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</si>
  <si>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</si>
  <si>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</si>
  <si>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</si>
  <si>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</si>
  <si>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</si>
  <si>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</si>
  <si>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</si>
  <si>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</si>
  <si>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</si>
  <si>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</si>
  <si>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</si>
  <si>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</si>
  <si>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</si>
  <si>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</si>
  <si>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</si>
  <si>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</si>
  <si>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</si>
  <si>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</si>
  <si>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</si>
  <si>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</si>
  <si>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</si>
  <si>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</si>
  <si>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</si>
  <si>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</si>
  <si>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</si>
  <si>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</si>
  <si>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</si>
  <si>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</si>
  <si>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</si>
  <si>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</si>
  <si>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</si>
  <si>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</si>
  <si>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</si>
  <si>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</si>
  <si>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</si>
  <si>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</si>
  <si>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</si>
  <si>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</si>
  <si>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</si>
  <si>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</si>
  <si>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</si>
  <si>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</si>
  <si>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</si>
  <si>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</si>
  <si>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</si>
  <si>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</si>
  <si>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</si>
  <si>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</si>
  <si>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</si>
  <si>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</si>
  <si>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</si>
  <si>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</si>
  <si>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</si>
  <si>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</si>
  <si>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</si>
  <si>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</si>
  <si>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</si>
  <si>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</si>
  <si>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</si>
  <si>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</si>
  <si>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</si>
  <si>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</si>
  <si>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</si>
  <si>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</si>
  <si>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</si>
  <si>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</si>
  <si>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</si>
  <si>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</si>
  <si>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</si>
  <si>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</si>
  <si>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</si>
  <si>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</si>
  <si>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</si>
  <si>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</si>
  <si>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</si>
  <si>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</si>
  <si>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</si>
  <si>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</si>
  <si>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</si>
  <si>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</si>
  <si>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</si>
  <si>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</si>
  <si>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</si>
  <si>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</si>
  <si>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</si>
  <si>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</si>
  <si>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</si>
  <si>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</si>
  <si>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</si>
  <si>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</si>
  <si>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</si>
  <si>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</si>
  <si>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</si>
  <si>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</si>
  <si>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</si>
  <si>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</si>
  <si>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</si>
  <si>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</si>
  <si>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</si>
  <si>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</si>
  <si>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</si>
  <si>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</si>
  <si>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</si>
  <si>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</si>
  <si>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</si>
  <si>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</si>
  <si>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</si>
  <si>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</si>
  <si>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</si>
  <si>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</si>
  <si>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</si>
  <si>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</si>
  <si>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</si>
  <si>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</si>
  <si>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</si>
  <si>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</si>
  <si>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</si>
  <si>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</si>
  <si>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</si>
  <si>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</si>
  <si>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</si>
  <si>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</si>
  <si>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</si>
  <si>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</si>
  <si>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</si>
  <si>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</si>
  <si>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</si>
  <si>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</si>
  <si>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</si>
  <si>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</si>
  <si>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</si>
  <si>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</si>
  <si>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</si>
  <si>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</si>
  <si>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</si>
  <si>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</si>
  <si>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</si>
  <si>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</si>
  <si>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</si>
  <si>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</si>
  <si>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</si>
  <si>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</si>
  <si>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</si>
  <si>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</si>
  <si>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</si>
  <si>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</si>
  <si>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</si>
  <si>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</si>
  <si>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</si>
  <si>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</si>
  <si>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</si>
  <si>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</si>
  <si>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</si>
  <si>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</si>
  <si>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</si>
  <si>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</si>
  <si>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</si>
  <si>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</si>
  <si>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</si>
  <si>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</si>
  <si>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</si>
  <si>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</si>
  <si>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</si>
  <si>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</si>
  <si>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</si>
  <si>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</si>
  <si>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</si>
  <si>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</si>
  <si>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</si>
  <si>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</si>
  <si>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</si>
  <si>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</si>
  <si>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</si>
  <si>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</si>
  <si>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</si>
  <si>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</si>
  <si>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</si>
  <si>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</si>
  <si>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</si>
  <si>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</si>
  <si>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</si>
  <si>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</si>
  <si>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</si>
  <si>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</si>
  <si>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</si>
  <si>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</si>
  <si>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</si>
  <si>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</si>
  <si>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</si>
  <si>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</si>
  <si>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</si>
  <si>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</si>
  <si>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</si>
  <si>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</si>
  <si>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</si>
  <si>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</si>
  <si>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</si>
  <si>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</si>
  <si>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</si>
  <si>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</si>
  <si>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</si>
  <si>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</si>
  <si>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</si>
  <si>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</si>
  <si>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</si>
  <si>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</si>
  <si>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</si>
  <si>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</si>
  <si>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</si>
  <si>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</si>
  <si>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</si>
  <si>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</si>
  <si>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</si>
  <si>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</si>
  <si>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</si>
  <si>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</si>
  <si>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</si>
  <si>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</si>
  <si>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</si>
  <si>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</si>
  <si>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</si>
  <si>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</si>
  <si>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</si>
  <si>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</si>
  <si>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</si>
  <si>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</si>
  <si>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</si>
  <si>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</si>
  <si>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</si>
  <si>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</si>
  <si>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</si>
  <si>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</si>
  <si>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</si>
  <si>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</si>
  <si>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</si>
  <si>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</si>
  <si>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</si>
  <si>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</si>
  <si>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</si>
  <si>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</si>
  <si>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</si>
  <si>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</si>
  <si>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</si>
  <si>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</si>
  <si>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</si>
  <si>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</si>
  <si>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</si>
  <si>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</si>
  <si>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</si>
  <si>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</si>
  <si>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</si>
  <si>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</si>
  <si>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</si>
  <si>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</si>
  <si>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</si>
  <si>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</si>
  <si>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</si>
  <si>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</si>
  <si>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</si>
  <si>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</si>
  <si>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</si>
  <si>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</si>
  <si>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</si>
  <si>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</si>
  <si>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</si>
  <si>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</si>
  <si>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</si>
  <si>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</si>
  <si>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</si>
  <si>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</si>
  <si>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</si>
  <si>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</si>
  <si>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</si>
  <si>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</si>
  <si>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</si>
  <si>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</si>
  <si>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</si>
  <si>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</si>
  <si>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</si>
  <si>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</si>
  <si>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</si>
  <si>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</si>
  <si>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</si>
  <si>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</si>
  <si>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</si>
  <si>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</si>
  <si>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</si>
  <si>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</si>
  <si>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</si>
  <si>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</si>
  <si>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</si>
  <si>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</si>
  <si>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</si>
  <si>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</si>
  <si>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</si>
  <si>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</si>
  <si>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</si>
  <si>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</si>
  <si>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</si>
  <si>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</si>
  <si>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</si>
  <si>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</si>
  <si>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</si>
  <si>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</si>
  <si>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</si>
  <si>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</si>
  <si>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</si>
  <si>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</si>
  <si>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</si>
  <si>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</si>
  <si>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</si>
  <si>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</si>
  <si>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</si>
  <si>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</si>
  <si>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</si>
  <si>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</si>
  <si>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</si>
  <si>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</si>
  <si>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</si>
  <si>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</si>
  <si>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</si>
  <si>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</si>
  <si>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</si>
  <si>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</si>
  <si>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</si>
  <si>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</si>
  <si>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</si>
  <si>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</si>
  <si>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</si>
  <si>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</si>
  <si>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</si>
  <si>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</si>
  <si>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</si>
  <si>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</si>
  <si>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</si>
  <si>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</si>
  <si>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</si>
  <si>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</si>
  <si>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</si>
  <si>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</si>
  <si>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</si>
  <si>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</si>
  <si>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</si>
  <si>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</si>
  <si>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</si>
  <si>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</si>
  <si>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</si>
  <si>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</si>
  <si>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</si>
  <si>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</si>
  <si>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</si>
  <si>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</si>
  <si>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</si>
  <si>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</si>
  <si>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</si>
  <si>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</si>
  <si>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</si>
  <si>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</si>
  <si>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</si>
  <si>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</si>
  <si>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</si>
  <si>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</si>
  <si>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</si>
  <si>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</si>
  <si>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</si>
  <si>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</si>
  <si>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</si>
  <si>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</si>
  <si>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</si>
  <si>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</si>
  <si>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</si>
  <si>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</si>
  <si>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</si>
  <si>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</si>
  <si>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</si>
  <si>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</si>
  <si>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</si>
  <si>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</si>
  <si>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</si>
  <si>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</si>
  <si>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</si>
  <si>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</si>
  <si>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</si>
  <si>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</si>
  <si>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</si>
  <si>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</si>
  <si>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</si>
  <si>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</si>
  <si>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</si>
  <si>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</si>
  <si>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</si>
  <si>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</si>
  <si>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</si>
  <si>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</si>
  <si>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</si>
  <si>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</si>
  <si>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</si>
  <si>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</si>
  <si>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</si>
  <si>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</si>
  <si>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</si>
  <si>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</si>
  <si>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</si>
  <si>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</si>
  <si>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</si>
  <si>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</si>
  <si>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</si>
  <si>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</si>
  <si>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</si>
  <si>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</si>
  <si>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</si>
  <si>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</si>
  <si>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</si>
  <si>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</si>
  <si>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</si>
  <si>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</si>
  <si>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</si>
  <si>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</si>
  <si>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</si>
  <si>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</si>
  <si>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</si>
  <si>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</si>
  <si>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</si>
  <si>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</si>
  <si>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</si>
  <si>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</si>
  <si>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</si>
  <si>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</si>
  <si>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</si>
  <si>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</si>
  <si>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</si>
  <si>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</si>
  <si>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</si>
  <si>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</si>
  <si>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</si>
  <si>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</si>
  <si>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</si>
  <si>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</si>
  <si>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</si>
  <si>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</si>
  <si>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</si>
  <si>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</si>
  <si>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</si>
  <si>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</si>
  <si>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</si>
  <si>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</si>
  <si>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</si>
  <si>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</si>
  <si>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</si>
  <si>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</si>
  <si>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</si>
  <si>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</si>
  <si>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</si>
  <si>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</si>
  <si>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</si>
  <si>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</si>
  <si>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</si>
  <si>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</si>
  <si>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</si>
  <si>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</si>
  <si>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</si>
  <si>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</si>
  <si>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</si>
  <si>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</si>
  <si>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</si>
  <si>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</si>
  <si>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</si>
  <si>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</si>
  <si>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</si>
  <si>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</si>
  <si>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</si>
  <si>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</si>
  <si>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</si>
  <si>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</si>
  <si>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</si>
  <si>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</si>
  <si>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</si>
  <si>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</si>
  <si>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</si>
  <si>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</si>
  <si>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</si>
  <si>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</si>
  <si>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</si>
  <si>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</si>
  <si>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</si>
  <si>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</si>
  <si>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</si>
  <si>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</si>
  <si>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</si>
  <si>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</si>
  <si>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</si>
  <si>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</si>
  <si>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</si>
  <si>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</si>
  <si>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</si>
  <si>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</si>
  <si>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</si>
  <si>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</si>
  <si>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</si>
  <si>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</si>
  <si>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</si>
  <si>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</si>
  <si>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</si>
  <si>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</si>
  <si>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</si>
  <si>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</si>
  <si>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</si>
  <si>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</si>
  <si>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</si>
  <si>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</si>
  <si>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</si>
  <si>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</si>
  <si>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</si>
  <si>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</si>
  <si>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</si>
  <si>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</si>
  <si>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</si>
  <si>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</si>
  <si>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</si>
  <si>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</si>
  <si>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</si>
  <si>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</si>
  <si>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</si>
  <si>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</si>
  <si>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</si>
  <si>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</si>
  <si>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</si>
  <si>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</si>
  <si>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</si>
  <si>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</si>
  <si>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</si>
  <si>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</si>
  <si>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</si>
  <si>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</si>
  <si>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</si>
  <si>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</si>
  <si>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</si>
  <si>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</si>
  <si>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</si>
  <si>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</si>
  <si>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</si>
  <si>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</si>
  <si>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</si>
  <si>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</si>
  <si>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</si>
  <si>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</si>
  <si>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</si>
  <si>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</si>
  <si>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</si>
  <si>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</si>
  <si>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</si>
  <si>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</si>
  <si>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</si>
  <si>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</si>
  <si>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</si>
  <si>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</si>
  <si>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</si>
  <si>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</si>
  <si>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</si>
  <si>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</si>
  <si>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</si>
  <si>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</si>
  <si>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</si>
  <si>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</si>
  <si>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</si>
  <si>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</si>
  <si>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</si>
  <si>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</si>
  <si>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</si>
  <si>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</si>
  <si>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</si>
  <si>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</si>
  <si>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</si>
  <si>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</si>
  <si>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</si>
  <si>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</si>
  <si>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</si>
  <si>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</si>
  <si>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</si>
  <si>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</si>
  <si>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</si>
  <si>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</si>
  <si>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</si>
  <si>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</si>
  <si>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</si>
  <si>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</si>
  <si>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</si>
  <si>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</si>
  <si>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</si>
  <si>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</si>
  <si>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</si>
  <si>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</si>
  <si>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</si>
  <si>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</si>
  <si>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</si>
  <si>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</si>
  <si>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</si>
  <si>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</si>
  <si>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</si>
  <si>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</si>
  <si>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</si>
  <si>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</si>
  <si>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</si>
  <si>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</si>
  <si>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</si>
  <si>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</si>
  <si>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</si>
  <si>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</si>
  <si>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</si>
  <si>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</si>
  <si>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</si>
  <si>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</si>
  <si>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</si>
  <si>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</si>
  <si>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</si>
  <si>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</si>
  <si>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</si>
  <si>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</si>
  <si>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</si>
  <si>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</si>
  <si>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</si>
  <si>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</si>
  <si>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</si>
  <si>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</si>
  <si>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</si>
  <si>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</si>
  <si>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</si>
  <si>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</si>
  <si>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</si>
  <si>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</si>
  <si>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</si>
  <si>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</si>
  <si>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</si>
  <si>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</si>
  <si>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</si>
  <si>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</si>
  <si>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</si>
  <si>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</si>
  <si>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</si>
  <si>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</si>
  <si>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</si>
  <si>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</si>
  <si>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</si>
  <si>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</si>
  <si>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</si>
  <si>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</si>
  <si>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</si>
  <si>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</si>
  <si>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</si>
  <si>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</si>
  <si>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</si>
  <si>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</si>
  <si>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</si>
  <si>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</si>
  <si>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</si>
  <si>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</si>
  <si>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</si>
  <si>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</si>
  <si>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</si>
  <si>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</si>
  <si>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</si>
  <si>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</si>
  <si>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</si>
  <si>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</si>
  <si>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</si>
  <si>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</si>
  <si>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</si>
  <si>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</si>
  <si>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</si>
  <si>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</si>
  <si>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</si>
  <si>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</si>
  <si>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</si>
  <si>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</si>
  <si>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</si>
  <si>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</si>
  <si>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</si>
  <si>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</si>
  <si>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</si>
  <si>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</si>
  <si>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</si>
  <si>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</si>
  <si>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</si>
  <si>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</si>
  <si>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</si>
  <si>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</si>
  <si>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</si>
  <si>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</si>
  <si>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</si>
  <si>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</si>
  <si>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</si>
  <si>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</si>
  <si>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</si>
  <si>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</si>
  <si>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</si>
  <si>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</si>
  <si>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</si>
  <si>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</si>
  <si>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</si>
  <si>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</si>
  <si>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</si>
  <si>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</si>
  <si>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</si>
  <si>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</si>
  <si>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</si>
  <si>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</si>
  <si>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</si>
  <si>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</si>
  <si>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</si>
  <si>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</si>
  <si>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</si>
  <si>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</si>
  <si>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</si>
  <si>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</si>
  <si>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</si>
  <si>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</si>
  <si>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</si>
  <si>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</si>
  <si>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</si>
  <si>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</si>
  <si>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</si>
  <si>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</si>
  <si>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</si>
  <si>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</si>
  <si>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</si>
  <si>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</si>
  <si>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</si>
  <si>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</si>
  <si>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</si>
  <si>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</si>
  <si>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</si>
  <si>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</si>
  <si>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</si>
  <si>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</si>
  <si>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</si>
  <si>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</si>
  <si>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</si>
  <si>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</si>
  <si>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</si>
  <si>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</si>
  <si>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</si>
  <si>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</si>
  <si>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</si>
  <si>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</si>
  <si>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</si>
  <si>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</si>
  <si>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</si>
  <si>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</si>
  <si>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</si>
  <si>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</si>
  <si>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</si>
  <si>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</si>
  <si>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</si>
  <si>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</si>
  <si>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</si>
  <si>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</si>
  <si>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</si>
  <si>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</si>
  <si>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</si>
  <si>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</si>
  <si>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</si>
  <si>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</si>
  <si>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</si>
  <si>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</si>
  <si>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</si>
  <si>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</si>
  <si>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</si>
  <si>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</si>
  <si>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</si>
  <si>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</si>
  <si>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</si>
  <si>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</si>
  <si>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</si>
  <si>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</si>
  <si>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</si>
  <si>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</si>
  <si>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</si>
  <si>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</si>
  <si>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</si>
  <si>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</si>
  <si>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</si>
  <si>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</si>
  <si>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</si>
  <si>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</si>
  <si>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</si>
  <si>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</si>
  <si>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</si>
  <si>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</si>
  <si>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</si>
  <si>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</si>
  <si>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</si>
  <si>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</si>
  <si>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</si>
  <si>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</si>
  <si>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</si>
  <si>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</si>
  <si>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</si>
  <si>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</si>
  <si>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</si>
  <si>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</si>
  <si>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</si>
  <si>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</si>
  <si>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</si>
  <si>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</si>
  <si>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</si>
  <si>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</si>
  <si>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</si>
  <si>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</si>
  <si>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</si>
  <si>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</si>
  <si>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</si>
  <si>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</si>
  <si>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</si>
  <si>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</si>
  <si>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</si>
  <si>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</si>
  <si>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</si>
  <si>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</si>
  <si>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</si>
  <si>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</si>
  <si>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</si>
  <si>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</si>
  <si>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</si>
  <si>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</si>
  <si>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</si>
  <si>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</si>
  <si>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</si>
  <si>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</si>
  <si>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</si>
  <si>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</si>
  <si>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</si>
  <si>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</si>
  <si>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</si>
  <si>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</si>
  <si>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</si>
  <si>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</si>
  <si>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</si>
  <si>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</si>
  <si>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</si>
  <si>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</si>
  <si>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</si>
  <si>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</si>
  <si>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</si>
  <si>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</si>
  <si>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</si>
  <si>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</si>
  <si>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</si>
  <si>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</si>
  <si>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</si>
  <si>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</si>
  <si>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</si>
  <si>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</si>
  <si>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</si>
  <si>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</si>
  <si>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</si>
  <si>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</si>
  <si>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</si>
  <si>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</si>
  <si>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</si>
  <si>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</si>
  <si>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</si>
  <si>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</si>
  <si>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</si>
  <si>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</si>
  <si>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</si>
  <si>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</si>
  <si>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</si>
  <si>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</si>
  <si>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</si>
  <si>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</si>
  <si>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</si>
  <si>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</si>
  <si>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</si>
  <si>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</si>
  <si>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</si>
  <si>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</si>
  <si>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</si>
  <si>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</si>
  <si>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</si>
  <si>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</si>
  <si>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</si>
  <si>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</si>
  <si>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</si>
  <si>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</si>
  <si>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</si>
  <si>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</si>
  <si>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</si>
  <si>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</si>
  <si>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</si>
  <si>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</si>
  <si>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</si>
  <si>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</si>
  <si>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</si>
  <si>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</si>
  <si>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</si>
  <si>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</si>
  <si>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</si>
  <si>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</si>
  <si>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</si>
  <si>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</si>
  <si>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</si>
  <si>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</si>
  <si>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</si>
  <si>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</si>
  <si>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</si>
  <si>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</si>
  <si>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</si>
  <si>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</si>
  <si>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</si>
  <si>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</si>
  <si>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</si>
  <si>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</si>
  <si>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</si>
  <si>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</si>
  <si>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</si>
  <si>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</si>
  <si>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</si>
  <si>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</si>
  <si>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</si>
  <si>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</si>
  <si>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</si>
  <si>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</si>
  <si>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</si>
  <si>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</si>
  <si>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</si>
  <si>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</si>
  <si>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</si>
  <si>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</si>
  <si>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</si>
  <si>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</si>
  <si>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</si>
  <si>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</si>
  <si>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</si>
  <si>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</si>
  <si>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</si>
  <si>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</si>
  <si>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</si>
  <si>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</si>
  <si>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</si>
  <si>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</si>
  <si>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</si>
  <si>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</si>
  <si>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</si>
  <si>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</si>
  <si>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</si>
  <si>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</si>
  <si>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</si>
  <si>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</si>
  <si>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</si>
  <si>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</si>
  <si>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</si>
  <si>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</si>
  <si>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</si>
  <si>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</si>
  <si>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</si>
  <si>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</si>
  <si>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</si>
  <si>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</si>
  <si>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</si>
  <si>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</si>
  <si>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</si>
  <si>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</si>
  <si>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</si>
  <si>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</si>
  <si>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</si>
  <si>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</si>
  <si>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</si>
  <si>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</si>
  <si>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</si>
  <si>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</si>
  <si>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</si>
  <si>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</si>
  <si>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</si>
  <si>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</si>
  <si>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</si>
  <si>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</si>
  <si>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</si>
  <si>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</si>
  <si>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</si>
  <si>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</si>
  <si>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</si>
  <si>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</si>
  <si>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</si>
  <si>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</si>
  <si>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</si>
  <si>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</si>
  <si>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</si>
  <si>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</si>
  <si>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</si>
  <si>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</si>
  <si>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</si>
  <si>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</si>
  <si>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</si>
  <si>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</si>
  <si>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</si>
  <si>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</si>
  <si>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</si>
  <si>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</si>
  <si>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</si>
  <si>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</si>
  <si>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</si>
  <si>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</si>
  <si>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</si>
  <si>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</si>
  <si>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</si>
  <si>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</si>
  <si>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</si>
  <si>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</si>
  <si>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</si>
  <si>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</si>
  <si>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</si>
  <si>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</si>
  <si>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</si>
  <si>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</si>
  <si>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</si>
  <si>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</si>
  <si>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</si>
  <si>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</si>
  <si>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</si>
  <si>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</si>
  <si>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</si>
  <si>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</si>
  <si>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</si>
  <si>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</si>
  <si>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</si>
  <si>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</si>
  <si>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</si>
  <si>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</si>
  <si>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</si>
  <si>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</si>
  <si>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</si>
  <si>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</si>
  <si>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</si>
  <si>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</si>
  <si>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</si>
  <si>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</si>
  <si>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</si>
  <si>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</si>
  <si>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</si>
  <si>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</si>
  <si>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</si>
  <si>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</si>
  <si>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</si>
  <si>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</si>
  <si>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</si>
  <si>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</si>
  <si>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</si>
  <si>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</si>
  <si>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</si>
  <si>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</si>
  <si>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</si>
  <si>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</si>
  <si>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</si>
  <si>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</si>
  <si>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</si>
  <si>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</si>
  <si>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</si>
  <si>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</si>
  <si>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</si>
  <si>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</si>
  <si>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</si>
  <si>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</si>
  <si>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</si>
  <si>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</si>
  <si>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</si>
  <si>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</si>
  <si>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</si>
  <si>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</si>
  <si>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</si>
  <si>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</si>
  <si>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</si>
  <si>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</si>
  <si>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</si>
  <si>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</si>
  <si>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</si>
  <si>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</si>
  <si>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</si>
  <si>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</si>
  <si>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</si>
  <si>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</si>
  <si>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</si>
  <si>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</si>
  <si>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</si>
  <si>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</si>
  <si>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</si>
  <si>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</si>
  <si>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</si>
  <si>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</si>
  <si>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</si>
  <si>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</si>
  <si>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</si>
  <si>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</si>
  <si>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</si>
  <si>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</si>
  <si>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</si>
  <si>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</si>
  <si>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</si>
  <si>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</si>
  <si>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</si>
  <si>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</si>
  <si>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</si>
  <si>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</si>
  <si>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</si>
  <si>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</si>
  <si>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</si>
  <si>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</si>
  <si>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</si>
  <si>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</si>
  <si>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</si>
  <si>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</si>
  <si>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</si>
  <si>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</si>
  <si>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</si>
  <si>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</si>
  <si>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</si>
  <si>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</si>
  <si>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</si>
  <si>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</si>
  <si>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</si>
  <si>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</si>
  <si>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</si>
  <si>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</si>
  <si>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</si>
  <si>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</si>
  <si>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</si>
  <si>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</si>
  <si>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</si>
  <si>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</si>
  <si>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</si>
  <si>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</si>
  <si>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</si>
  <si>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</si>
  <si>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</si>
  <si>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</si>
  <si>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</si>
  <si>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</si>
  <si>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</si>
  <si>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</si>
  <si>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</si>
  <si>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</si>
  <si>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</si>
  <si>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</si>
  <si>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</si>
  <si>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</si>
  <si>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</si>
  <si>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</si>
  <si>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</si>
  <si>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</si>
  <si>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</si>
  <si>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</si>
  <si>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</si>
  <si>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</si>
  <si>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</si>
  <si>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</si>
  <si>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</si>
  <si>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</si>
  <si>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</si>
  <si>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</si>
  <si>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</si>
  <si>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</si>
  <si>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</si>
  <si>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</si>
  <si>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</si>
  <si>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</si>
  <si>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</si>
  <si>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</si>
  <si>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</si>
  <si>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</si>
  <si>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</si>
  <si>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</si>
  <si>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</si>
  <si>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</si>
  <si>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</si>
  <si>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</si>
  <si>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</si>
  <si>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</si>
  <si>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</si>
  <si>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</si>
  <si>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</si>
  <si>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</si>
  <si>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</si>
  <si>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</si>
  <si>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</si>
  <si>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</si>
  <si>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</si>
  <si>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</si>
  <si>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</si>
  <si>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</si>
  <si>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</si>
  <si>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</si>
  <si>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</si>
  <si>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</si>
  <si>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</si>
  <si>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</si>
  <si>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</si>
  <si>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</si>
  <si>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</si>
  <si>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</si>
  <si>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</si>
  <si>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</si>
  <si>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</si>
  <si>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</si>
  <si>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</si>
  <si>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</si>
  <si>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</si>
  <si>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</si>
  <si>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</si>
  <si>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</si>
  <si>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</si>
  <si>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</si>
  <si>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</si>
  <si>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</si>
  <si>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</si>
  <si>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</si>
  <si>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</si>
  <si>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</si>
  <si>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</si>
  <si>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</si>
  <si>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</si>
  <si>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</si>
  <si>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</si>
  <si>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</si>
  <si>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</si>
  <si>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</si>
  <si>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</si>
  <si>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</si>
  <si>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</si>
  <si>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</si>
  <si>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</si>
  <si>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</si>
  <si>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</si>
  <si>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</si>
  <si>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</si>
  <si>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</si>
  <si>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</si>
  <si>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</si>
  <si>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</si>
  <si>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</si>
  <si>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</si>
  <si>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</si>
  <si>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</si>
  <si>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</si>
  <si>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</si>
  <si>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</si>
  <si>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</si>
  <si>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</si>
  <si>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</si>
  <si>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</si>
  <si>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</si>
  <si>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</si>
  <si>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</si>
  <si>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</si>
  <si>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</si>
  <si>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</si>
  <si>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</si>
  <si>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</si>
  <si>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</si>
  <si>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</si>
  <si>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</si>
  <si>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</si>
  <si>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</si>
  <si>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</si>
  <si>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</si>
  <si>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</si>
  <si>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</si>
  <si>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</si>
  <si>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</si>
  <si>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</si>
  <si>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</si>
  <si>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</si>
  <si>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</si>
  <si>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</si>
  <si>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</si>
  <si>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</si>
  <si>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</si>
  <si>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</si>
  <si>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</si>
  <si>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</si>
  <si>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</si>
  <si>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</si>
  <si>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</si>
  <si>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</si>
  <si>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</si>
  <si>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</si>
  <si>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</si>
  <si>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</si>
  <si>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</si>
  <si>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</si>
  <si>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</si>
  <si>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</si>
  <si>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</si>
  <si>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</si>
  <si>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</si>
  <si>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</si>
  <si>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</si>
  <si>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</si>
  <si>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</si>
  <si>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</si>
  <si>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</si>
  <si>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</si>
  <si>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</si>
  <si>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</si>
  <si>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</si>
  <si>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</si>
  <si>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</si>
  <si>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</si>
  <si>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</si>
  <si>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</si>
  <si>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</si>
  <si>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</si>
  <si>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</si>
  <si>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</si>
  <si>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</si>
  <si>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</si>
  <si>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</si>
  <si>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</si>
  <si>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</si>
  <si>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</si>
  <si>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</si>
  <si>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</si>
  <si>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</si>
  <si>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</si>
  <si>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</si>
  <si>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</si>
  <si>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</si>
  <si>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</si>
  <si>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</si>
  <si>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</si>
  <si>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</si>
  <si>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</si>
  <si>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</si>
  <si>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</si>
  <si>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</si>
  <si>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</si>
  <si>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</si>
  <si>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</si>
  <si>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</si>
  <si>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</si>
  <si>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</si>
  <si>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</si>
  <si>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</si>
  <si>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</si>
  <si>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</si>
  <si>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</si>
  <si>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</si>
  <si>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</si>
  <si>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</si>
  <si>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</si>
  <si>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</si>
  <si>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</si>
  <si>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</si>
  <si>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</si>
  <si>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</si>
  <si>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</si>
  <si>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</si>
  <si>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</si>
  <si>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</si>
  <si>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</si>
  <si>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</si>
  <si>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</si>
  <si>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</si>
  <si>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</si>
  <si>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</si>
  <si>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</si>
  <si>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</si>
  <si>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</si>
  <si>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</si>
  <si>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</si>
  <si>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</si>
  <si>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</si>
  <si>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</si>
  <si>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</si>
  <si>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</si>
  <si>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</si>
  <si>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</si>
  <si>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</si>
  <si>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</si>
  <si>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</si>
  <si>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</si>
  <si>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</si>
  <si>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</si>
  <si>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</si>
  <si>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</si>
  <si>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</si>
  <si>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</si>
  <si>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</si>
  <si>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</si>
  <si>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</si>
  <si>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</si>
  <si>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</si>
  <si>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</si>
  <si>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</si>
  <si>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</si>
  <si>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</si>
  <si>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</si>
  <si>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</si>
  <si>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</si>
  <si>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</si>
  <si>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</si>
  <si>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</si>
  <si>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</si>
  <si>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</si>
  <si>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</si>
  <si>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</si>
  <si>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</si>
  <si>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</si>
  <si>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</si>
  <si>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</si>
  <si>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</si>
  <si>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</si>
  <si>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</si>
  <si>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</si>
  <si>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</si>
  <si>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</si>
  <si>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</si>
  <si>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</si>
  <si>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</si>
  <si>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</si>
  <si>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</si>
  <si>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</si>
  <si>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</si>
  <si>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</si>
  <si>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</si>
  <si>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</si>
  <si>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</si>
  <si>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</si>
  <si>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</si>
  <si>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</si>
  <si>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</si>
  <si>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</si>
  <si>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</si>
  <si>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</si>
  <si>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</si>
  <si>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</si>
  <si>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</si>
  <si>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</si>
  <si>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</si>
  <si>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</si>
  <si>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</si>
  <si>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</si>
  <si>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</si>
  <si>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</si>
  <si>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</si>
  <si>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</si>
  <si>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</si>
  <si>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</si>
  <si>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</si>
  <si>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</si>
  <si>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</si>
  <si>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</si>
  <si>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</si>
  <si>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</si>
  <si>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</si>
  <si>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</si>
  <si>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</si>
  <si>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</si>
  <si>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</si>
  <si>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</si>
  <si>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</si>
  <si>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</si>
  <si>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</si>
  <si>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</si>
  <si>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</si>
  <si>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</si>
  <si>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</si>
  <si>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</si>
  <si>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</si>
  <si>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</si>
  <si>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</si>
  <si>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</si>
  <si>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</si>
  <si>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</si>
  <si>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</si>
  <si>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</si>
  <si>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</si>
  <si>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</si>
  <si>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</si>
  <si>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</si>
  <si>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</si>
  <si>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</si>
  <si>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</si>
  <si>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</si>
  <si>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</si>
  <si>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</si>
  <si>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</si>
  <si>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</si>
  <si>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</si>
  <si>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</si>
  <si>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</si>
  <si>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</si>
  <si>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</si>
  <si>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</si>
  <si>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</si>
  <si>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</si>
  <si>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</si>
  <si>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</si>
  <si>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</si>
  <si>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</si>
  <si>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</si>
  <si>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</si>
  <si>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</si>
  <si>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</si>
  <si>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</si>
  <si>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</si>
  <si>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</si>
  <si>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</si>
  <si>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</si>
  <si>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</si>
  <si>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</si>
  <si>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</si>
  <si>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</si>
  <si>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</si>
  <si>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</si>
  <si>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</si>
  <si>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</si>
  <si>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</si>
  <si>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</si>
  <si>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</si>
  <si>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</si>
  <si>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</si>
  <si>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</si>
  <si>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</si>
  <si>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</si>
  <si>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</si>
  <si>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</si>
  <si>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</si>
  <si>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</si>
  <si>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</si>
  <si>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</si>
  <si>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</si>
  <si>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</si>
  <si>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</si>
  <si>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</si>
  <si>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</si>
  <si>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</si>
  <si>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</si>
  <si>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</si>
  <si>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</si>
  <si>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</si>
  <si>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</si>
  <si>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</si>
  <si>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</si>
  <si>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</si>
  <si>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</si>
  <si>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</si>
  <si>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</si>
  <si>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</si>
  <si>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</si>
  <si>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</si>
  <si>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</si>
  <si>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</si>
  <si>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</si>
  <si>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</si>
  <si>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</si>
  <si>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</si>
  <si>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</si>
  <si>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</si>
  <si>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</si>
  <si>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</si>
  <si>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</si>
  <si>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</si>
  <si>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</si>
  <si>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</si>
  <si>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</si>
  <si>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</si>
  <si>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</si>
  <si>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</si>
  <si>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</si>
  <si>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</si>
  <si>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</si>
  <si>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</si>
  <si>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</si>
  <si>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</si>
  <si>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</si>
  <si>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</si>
  <si>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</si>
  <si>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</si>
  <si>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</si>
  <si>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</si>
  <si>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</si>
  <si>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</si>
  <si>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</si>
  <si>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</si>
  <si>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</si>
  <si>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</si>
  <si>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</si>
  <si>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</si>
  <si>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</si>
  <si>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</si>
  <si>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</si>
  <si>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</si>
  <si>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</si>
  <si>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</si>
  <si>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</si>
  <si>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</si>
  <si>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</si>
  <si>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</si>
  <si>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</si>
  <si>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</si>
  <si>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</si>
  <si>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</si>
  <si>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</si>
  <si>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</si>
  <si>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</si>
  <si>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</si>
  <si>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</si>
  <si>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</si>
  <si>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</si>
  <si>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</si>
  <si>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</si>
  <si>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</si>
  <si>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</si>
  <si>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</si>
  <si>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</si>
  <si>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</si>
  <si>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</si>
  <si>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</si>
  <si>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</si>
  <si>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</si>
  <si>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</si>
  <si>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</si>
  <si>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</si>
  <si>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</si>
  <si>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</si>
  <si>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</si>
  <si>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</si>
  <si>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</si>
  <si>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</si>
  <si>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</si>
  <si>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</si>
  <si>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</si>
  <si>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</si>
  <si>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</si>
  <si>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</si>
  <si>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</si>
  <si>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</si>
  <si>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</si>
  <si>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</si>
  <si>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</si>
  <si>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</si>
  <si>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</si>
  <si>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</si>
  <si>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</si>
  <si>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</si>
  <si>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</si>
  <si>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</si>
  <si>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</si>
  <si>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</si>
  <si>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</si>
  <si>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</si>
  <si>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</si>
  <si>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</si>
  <si>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</si>
  <si>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</si>
  <si>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</si>
  <si>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</si>
  <si>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</si>
  <si>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</si>
  <si>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</si>
  <si>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</si>
  <si>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</si>
  <si>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</si>
  <si>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</si>
  <si>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</si>
  <si>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</si>
  <si>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</si>
  <si>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</si>
  <si>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</si>
  <si>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</si>
  <si>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</si>
  <si>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</si>
  <si>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</si>
  <si>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</si>
  <si>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</si>
  <si>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</si>
  <si>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</si>
  <si>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</si>
  <si>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</si>
  <si>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</si>
  <si>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</si>
  <si>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</si>
  <si>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</si>
  <si>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</si>
  <si>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</si>
  <si>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</si>
  <si>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</si>
  <si>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</si>
  <si>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</si>
  <si>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</si>
  <si>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</si>
  <si>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</si>
  <si>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</si>
  <si>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</si>
  <si>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</si>
  <si>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</si>
  <si>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</si>
  <si>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</si>
  <si>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</si>
  <si>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</si>
  <si>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</si>
  <si>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</si>
  <si>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</si>
  <si>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</si>
  <si>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</si>
  <si>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</si>
  <si>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</si>
  <si>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</si>
  <si>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</si>
  <si>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</si>
  <si>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</si>
  <si>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</si>
  <si>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</si>
  <si>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</si>
  <si>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</si>
  <si>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</si>
  <si>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</si>
  <si>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</si>
  <si>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</si>
  <si>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</si>
  <si>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</si>
  <si>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</si>
  <si>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</si>
  <si>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</si>
  <si>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</si>
  <si>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</si>
  <si>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</si>
  <si>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</si>
  <si>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</si>
  <si>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</si>
  <si>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</si>
  <si>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</si>
  <si>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</si>
  <si>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</si>
  <si>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</si>
  <si>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</si>
  <si>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</si>
  <si>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</si>
  <si>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</si>
  <si>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</si>
  <si>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</si>
  <si>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</si>
  <si>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</si>
  <si>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</si>
  <si>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</si>
  <si>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</si>
  <si>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</si>
  <si>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</si>
  <si>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</si>
  <si>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</si>
  <si>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</si>
  <si>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</si>
  <si>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</si>
  <si>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</si>
  <si>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</si>
  <si>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</si>
  <si>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</si>
  <si>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</si>
  <si>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</si>
  <si>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</si>
  <si>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</si>
  <si>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</si>
  <si>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</si>
  <si>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</si>
  <si>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</si>
  <si>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</si>
  <si>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</si>
  <si>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</si>
  <si>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</si>
  <si>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</si>
  <si>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</si>
  <si>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</si>
  <si>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</si>
  <si>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</si>
  <si>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</si>
  <si>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</si>
  <si>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</si>
  <si>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</si>
  <si>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</si>
  <si>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</si>
  <si>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</si>
  <si>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</si>
  <si>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</si>
  <si>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</si>
  <si>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</si>
  <si>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</si>
  <si>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</si>
  <si>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</si>
  <si>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</si>
  <si>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</si>
  <si>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</si>
  <si>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</si>
  <si>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</si>
  <si>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</si>
  <si>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</si>
  <si>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</si>
  <si>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</si>
  <si>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</si>
  <si>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</si>
  <si>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</si>
  <si>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</si>
  <si>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</si>
  <si>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</si>
  <si>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</si>
  <si>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</si>
  <si>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</si>
  <si>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</si>
  <si>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</si>
  <si>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</si>
  <si>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</si>
  <si>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</si>
  <si>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</si>
  <si>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</si>
  <si>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</si>
  <si>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</si>
  <si>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</si>
  <si>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</si>
  <si>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</si>
  <si>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</si>
  <si>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</si>
  <si>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</si>
  <si>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</si>
  <si>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</si>
  <si>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</si>
  <si>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</si>
  <si>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</si>
  <si>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</si>
  <si>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</si>
  <si>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</si>
  <si>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</si>
  <si>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</si>
  <si>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</si>
  <si>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</si>
  <si>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</si>
  <si>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</si>
  <si>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</si>
  <si>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</si>
  <si>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</si>
  <si>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</si>
  <si>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</si>
  <si>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</si>
  <si>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</si>
  <si>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</si>
  <si>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</si>
  <si>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</si>
  <si>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</si>
  <si>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</si>
  <si>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</si>
  <si>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</si>
  <si>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</si>
  <si>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</si>
  <si>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</si>
  <si>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</si>
  <si>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</si>
  <si>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</si>
  <si>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</si>
  <si>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</si>
  <si>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</si>
  <si>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</si>
  <si>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</si>
  <si>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</si>
  <si>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</si>
  <si>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</si>
  <si>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</si>
  <si>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</si>
  <si>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</si>
  <si>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</si>
  <si>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</si>
  <si>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</si>
  <si>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</si>
  <si>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</si>
  <si>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</si>
  <si>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</si>
  <si>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</si>
  <si>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</si>
  <si>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</si>
  <si>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</si>
  <si>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</si>
  <si>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</si>
  <si>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</si>
  <si>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</si>
  <si>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</si>
  <si>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</si>
  <si>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</si>
  <si>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</si>
  <si>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</si>
  <si>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</si>
  <si>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</si>
  <si>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</si>
  <si>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</si>
  <si>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</si>
  <si>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</si>
  <si>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</si>
  <si>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</si>
  <si>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</si>
  <si>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</si>
  <si>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</si>
  <si>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</si>
  <si>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</si>
  <si>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</si>
  <si>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</si>
  <si>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</si>
  <si>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</si>
  <si>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</si>
  <si>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</si>
  <si>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</si>
  <si>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</si>
  <si>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</si>
  <si>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</si>
  <si>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</si>
  <si>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</si>
  <si>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</si>
  <si>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</si>
  <si>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</si>
  <si>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</si>
  <si>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</si>
  <si>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</si>
  <si>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</si>
  <si>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</si>
  <si>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</si>
  <si>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</si>
  <si>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</si>
  <si>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</si>
  <si>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</si>
  <si>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</si>
  <si>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</si>
  <si>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</si>
  <si>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</si>
  <si>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</si>
  <si>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</si>
  <si>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</si>
  <si>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</si>
  <si>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</si>
  <si>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</si>
  <si>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</si>
  <si>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</si>
  <si>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</si>
  <si>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</si>
  <si>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</si>
  <si>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</si>
  <si>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</si>
  <si>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</si>
  <si>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</si>
  <si>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</si>
  <si>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</si>
  <si>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</si>
  <si>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</si>
  <si>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</si>
  <si>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</si>
  <si>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</si>
  <si>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</si>
  <si>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</si>
  <si>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</si>
  <si>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</si>
  <si>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</si>
  <si>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</si>
  <si>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</si>
  <si>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</si>
  <si>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</si>
  <si>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</si>
  <si>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</si>
  <si>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</si>
  <si>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</si>
  <si>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</si>
  <si>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</si>
  <si>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</si>
  <si>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</si>
  <si>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</si>
  <si>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</si>
  <si>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</si>
  <si>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</si>
  <si>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</si>
  <si>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</si>
  <si>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</si>
  <si>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</si>
  <si>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</si>
  <si>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</si>
  <si>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</si>
  <si>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</si>
  <si>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</si>
  <si>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</si>
  <si>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</si>
  <si>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</si>
  <si>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</si>
  <si>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</si>
  <si>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</si>
  <si>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</si>
  <si>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</si>
  <si>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</si>
  <si>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</si>
  <si>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</si>
  <si>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</si>
  <si>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</si>
  <si>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</si>
  <si>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</si>
  <si>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</si>
  <si>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</si>
  <si>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</si>
  <si>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</si>
  <si>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</si>
  <si>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</si>
  <si>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</si>
  <si>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</si>
  <si>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</si>
  <si>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</si>
  <si>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</si>
  <si>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</si>
  <si>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</si>
  <si>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</si>
  <si>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</si>
  <si>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</si>
  <si>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</si>
  <si>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</si>
  <si>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</si>
  <si>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</si>
  <si>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</si>
  <si>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</si>
  <si>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</si>
  <si>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</si>
  <si>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</si>
  <si>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</si>
  <si>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</si>
  <si>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</si>
  <si>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</si>
  <si>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</si>
  <si>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</si>
  <si>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</si>
  <si>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</si>
  <si>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</si>
  <si>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</si>
  <si>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</si>
  <si>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</si>
  <si>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</si>
  <si>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</si>
  <si>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</si>
  <si>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</si>
  <si>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</si>
  <si>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</si>
  <si>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</si>
  <si>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</si>
  <si>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</si>
  <si>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</si>
  <si>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</si>
  <si>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</si>
  <si>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</si>
  <si>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</si>
  <si>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</si>
  <si>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</si>
  <si>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</si>
  <si>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</si>
  <si>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</si>
  <si>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</si>
  <si>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</si>
  <si>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</si>
  <si>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</si>
  <si>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</si>
  <si>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</si>
  <si>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</si>
  <si>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</si>
  <si>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</si>
  <si>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</si>
  <si>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</si>
  <si>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</si>
  <si>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</si>
  <si>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</si>
  <si>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</si>
  <si>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</si>
  <si>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</si>
  <si>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</si>
  <si>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</si>
  <si>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</si>
  <si>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</si>
  <si>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</si>
  <si>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</si>
  <si>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</si>
  <si>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</si>
  <si>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</si>
  <si>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</si>
  <si>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</si>
  <si>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</si>
  <si>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</si>
  <si>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</si>
  <si>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</si>
  <si>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</si>
  <si>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</si>
  <si>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</si>
  <si>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</si>
  <si>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</si>
  <si>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</si>
  <si>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</si>
  <si>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</si>
  <si>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</si>
  <si>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</si>
  <si>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</si>
  <si>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</si>
  <si>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</si>
  <si>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</si>
  <si>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</si>
  <si>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</si>
  <si>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</si>
  <si>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</si>
  <si>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</si>
  <si>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</si>
  <si>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</si>
  <si>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</si>
  <si>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</si>
  <si>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</si>
  <si>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</si>
  <si>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</si>
  <si>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</si>
  <si>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</si>
  <si>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</si>
  <si>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</si>
  <si>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</si>
  <si>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</si>
  <si>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</si>
  <si>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</si>
  <si>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</si>
  <si>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</si>
  <si>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</si>
  <si>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</si>
  <si>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</si>
  <si>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</si>
  <si>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</si>
  <si>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</si>
  <si>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</si>
  <si>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</si>
  <si>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</si>
  <si>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</si>
  <si>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</si>
  <si>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</si>
  <si>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</si>
  <si>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</si>
  <si>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</si>
  <si>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</si>
  <si>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</si>
  <si>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</si>
  <si>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</si>
  <si>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</si>
  <si>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</si>
  <si>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</si>
  <si>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</si>
  <si>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</si>
  <si>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</si>
  <si>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</si>
  <si>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</si>
  <si>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</si>
  <si>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</si>
  <si>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</si>
  <si>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</si>
  <si>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</si>
  <si>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</si>
  <si>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</si>
  <si>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</si>
  <si>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</si>
  <si>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</si>
  <si>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</si>
  <si>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</si>
  <si>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</si>
  <si>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</si>
  <si>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</si>
  <si>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</si>
  <si>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</si>
  <si>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</si>
  <si>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</si>
  <si>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</si>
  <si>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</si>
  <si>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</si>
  <si>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</si>
  <si>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</si>
  <si>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</si>
  <si>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</si>
  <si>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</si>
  <si>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</si>
  <si>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</si>
  <si>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</si>
  <si>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</si>
  <si>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</si>
  <si>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</si>
  <si>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</si>
  <si>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</si>
  <si>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</si>
  <si>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</si>
  <si>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</si>
  <si>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</si>
  <si>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</si>
  <si>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</si>
  <si>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</si>
  <si>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</si>
  <si>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</si>
  <si>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</si>
  <si>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</si>
  <si>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</si>
  <si>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</si>
  <si>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</si>
  <si>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</si>
  <si>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</si>
  <si>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</si>
  <si>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</si>
  <si>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</si>
  <si>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</si>
  <si>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</si>
  <si>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</si>
  <si>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</si>
  <si>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</si>
  <si>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</si>
  <si>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</si>
  <si>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</si>
  <si>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</si>
  <si>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</si>
  <si>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</si>
  <si>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</si>
  <si>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</si>
  <si>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</si>
  <si>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</si>
  <si>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</si>
  <si>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</si>
  <si>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</si>
  <si>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</si>
  <si>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</si>
  <si>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</si>
  <si>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</si>
  <si>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</si>
  <si>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</si>
  <si>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</si>
  <si>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</si>
  <si>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</si>
  <si>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</si>
  <si>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</si>
  <si>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</si>
  <si>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</si>
  <si>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</si>
  <si>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</si>
  <si>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</si>
  <si>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</si>
  <si>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</si>
  <si>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</si>
  <si>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</si>
  <si>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</si>
  <si>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</si>
  <si>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</si>
  <si>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</si>
  <si>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</si>
  <si>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</si>
  <si>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</si>
  <si>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</si>
  <si>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</si>
  <si>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</si>
  <si>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</si>
  <si>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</si>
  <si>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</si>
  <si>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</si>
  <si>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</si>
  <si>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</si>
  <si>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</si>
  <si>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</si>
  <si>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</si>
  <si>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</si>
  <si>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</si>
  <si>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</si>
  <si>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</si>
  <si>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</si>
  <si>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</si>
  <si>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</si>
  <si>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</si>
  <si>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</si>
  <si>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</si>
  <si>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</si>
  <si>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</si>
  <si>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</si>
  <si>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</si>
  <si>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</si>
  <si>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</si>
  <si>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</si>
  <si>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</si>
  <si>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</si>
  <si>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</si>
  <si>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</si>
  <si>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</si>
  <si>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</si>
  <si>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</si>
  <si>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</si>
  <si>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</si>
  <si>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</si>
  <si>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</si>
  <si>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</si>
  <si>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</si>
  <si>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</si>
  <si>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</si>
  <si>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</si>
  <si>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</si>
  <si>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</si>
  <si>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</si>
  <si>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</si>
  <si>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</si>
  <si>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</si>
  <si>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</si>
  <si>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</si>
  <si>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</si>
  <si>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</si>
  <si>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</si>
  <si>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</si>
  <si>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</si>
  <si>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</si>
  <si>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</si>
  <si>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</si>
  <si>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</si>
  <si>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</si>
  <si>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</si>
  <si>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</si>
  <si>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</si>
  <si>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</si>
  <si>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</si>
  <si>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</si>
  <si>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</si>
  <si>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</si>
  <si>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</si>
  <si>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</si>
  <si>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</si>
  <si>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</si>
  <si>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</si>
  <si>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</si>
  <si>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</si>
  <si>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</si>
  <si>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</si>
  <si>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</si>
  <si>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</si>
  <si>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</si>
  <si>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</si>
  <si>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</si>
  <si>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</si>
  <si>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</si>
  <si>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</si>
  <si>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</si>
  <si>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</si>
  <si>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</si>
  <si>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</si>
  <si>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</si>
  <si>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</si>
  <si>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</si>
  <si>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</si>
  <si>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</si>
  <si>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</si>
  <si>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</si>
  <si>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</si>
  <si>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</si>
  <si>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</si>
  <si>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</si>
  <si>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</si>
  <si>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</si>
  <si>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</si>
  <si>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</si>
  <si>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</si>
  <si>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</si>
  <si>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</si>
  <si>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</si>
  <si>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</si>
  <si>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</si>
  <si>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</si>
  <si>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</si>
  <si>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</si>
  <si>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</si>
  <si>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</si>
  <si>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</si>
  <si>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</si>
  <si>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</si>
  <si>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</si>
  <si>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</si>
  <si>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</si>
  <si>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</si>
  <si>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</si>
  <si>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</si>
  <si>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</si>
  <si>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</si>
  <si>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</si>
  <si>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</si>
  <si>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</si>
  <si>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</si>
  <si>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</si>
  <si>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</si>
  <si>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</si>
  <si>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</si>
  <si>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</si>
  <si>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</si>
  <si>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</si>
  <si>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</si>
  <si>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</si>
  <si>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</si>
  <si>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</si>
  <si>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</si>
  <si>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</si>
  <si>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</si>
  <si>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</si>
  <si>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</si>
  <si>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</si>
  <si>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</si>
  <si>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</si>
  <si>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</si>
  <si>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</si>
  <si>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</si>
  <si>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</si>
  <si>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</si>
  <si>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</si>
  <si>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</si>
  <si>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</si>
  <si>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</si>
  <si>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</si>
  <si>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</si>
  <si>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</si>
  <si>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</si>
  <si>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</si>
  <si>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</si>
  <si>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</si>
  <si>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</si>
  <si>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</si>
  <si>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</si>
  <si>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</si>
  <si>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</si>
  <si>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</si>
  <si>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</si>
  <si>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</si>
  <si>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</si>
  <si>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</si>
  <si>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</si>
  <si>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</si>
  <si>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</si>
  <si>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</si>
  <si>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</si>
  <si>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</si>
  <si>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</si>
  <si>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</si>
  <si>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</si>
  <si>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</si>
  <si>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</si>
  <si>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</si>
  <si>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</si>
  <si>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</si>
  <si>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</si>
  <si>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</si>
  <si>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</si>
  <si>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</si>
  <si>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</si>
  <si>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</si>
  <si>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</si>
  <si>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</si>
  <si>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</si>
  <si>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</si>
  <si>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</si>
  <si>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</si>
  <si>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</si>
  <si>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</si>
  <si>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</si>
  <si>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</si>
  <si>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</si>
  <si>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</si>
  <si>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</si>
  <si>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</si>
  <si>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</si>
  <si>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</si>
  <si>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</si>
  <si>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</si>
  <si>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</si>
  <si>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</si>
  <si>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</si>
  <si>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</si>
  <si>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</si>
  <si>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</si>
  <si>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</si>
  <si>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</si>
  <si>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</si>
  <si>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</si>
  <si>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</si>
  <si>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</si>
  <si>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</si>
  <si>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</si>
  <si>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</si>
  <si>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</si>
  <si>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</si>
  <si>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</si>
  <si>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</si>
  <si>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</si>
  <si>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</si>
  <si>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</si>
  <si>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</si>
  <si>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</si>
  <si>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</si>
  <si>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</si>
  <si>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</si>
  <si>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</si>
  <si>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</si>
  <si>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</si>
  <si>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</si>
  <si>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</si>
  <si>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</si>
  <si>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</si>
  <si>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</si>
  <si>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</si>
  <si>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</si>
  <si>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</si>
  <si>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</si>
  <si>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</si>
  <si>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</si>
  <si>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</si>
  <si>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</si>
  <si>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</si>
  <si>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</si>
  <si>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</si>
  <si>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</si>
  <si>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</si>
  <si>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</si>
  <si>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</si>
  <si>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</si>
  <si>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</si>
  <si>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</si>
  <si>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</si>
  <si>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</si>
  <si>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</si>
  <si>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</si>
  <si>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</si>
  <si>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</si>
  <si>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</si>
  <si>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</si>
  <si>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</si>
  <si>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</si>
  <si>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</si>
  <si>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</si>
  <si>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</si>
  <si>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</si>
  <si>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</si>
  <si>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</si>
  <si>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</si>
  <si>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</si>
  <si>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</si>
  <si>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</si>
  <si>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</si>
  <si>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</si>
  <si>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</si>
  <si>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</si>
  <si>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</si>
  <si>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</si>
  <si>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</si>
  <si>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</si>
  <si>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</si>
  <si>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</si>
  <si>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</si>
  <si>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</si>
  <si>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</si>
  <si>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</si>
  <si>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</si>
  <si>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</si>
  <si>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</si>
  <si>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</si>
  <si>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</si>
  <si>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</si>
  <si>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</si>
  <si>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</si>
  <si>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</si>
  <si>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</si>
  <si>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</si>
  <si>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</si>
  <si>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</si>
  <si>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</si>
  <si>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</si>
  <si>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</si>
  <si>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</si>
  <si>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</si>
  <si>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</si>
  <si>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</si>
  <si>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</si>
  <si>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</si>
  <si>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</si>
  <si>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</si>
  <si>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</si>
  <si>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</si>
  <si>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</si>
  <si>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</si>
  <si>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</si>
  <si>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</si>
  <si>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</si>
  <si>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</si>
  <si>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</si>
  <si>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</si>
  <si>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</si>
  <si>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</si>
  <si>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</si>
  <si>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</si>
  <si>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</si>
  <si>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</si>
  <si>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</si>
  <si>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</si>
  <si>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</si>
  <si>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</si>
  <si>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</si>
  <si>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</si>
  <si>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</si>
  <si>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</si>
  <si>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</si>
  <si>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</si>
  <si>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</si>
  <si>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</si>
  <si>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</si>
  <si>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</si>
  <si>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</si>
  <si>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</si>
  <si>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</si>
  <si>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</si>
  <si>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</si>
  <si>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</si>
  <si>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</si>
  <si>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</si>
  <si>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</si>
  <si>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</si>
  <si>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</si>
  <si>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</si>
  <si>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</si>
  <si>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</si>
  <si>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</si>
  <si>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</si>
  <si>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</si>
  <si>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</si>
  <si>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</si>
  <si>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</si>
  <si>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</si>
  <si>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</si>
  <si>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</si>
  <si>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</si>
  <si>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</si>
  <si>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</si>
  <si>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</si>
  <si>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</si>
  <si>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</si>
  <si>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</si>
  <si>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</si>
  <si>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</si>
  <si>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</si>
  <si>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</si>
  <si>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</si>
  <si>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</si>
  <si>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</si>
  <si>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</si>
  <si>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</si>
  <si>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</si>
  <si>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</si>
  <si>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</si>
  <si>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</si>
  <si>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</si>
  <si>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</si>
  <si>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</si>
  <si>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</si>
  <si>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</si>
  <si>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</si>
  <si>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</si>
  <si>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</si>
  <si>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</si>
  <si>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</si>
  <si>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</si>
  <si>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</si>
  <si>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</si>
  <si>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</si>
  <si>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</si>
  <si>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</si>
  <si>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</si>
  <si>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</si>
  <si>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</si>
  <si>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</si>
  <si>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</si>
  <si>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</si>
  <si>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</si>
  <si>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</si>
  <si>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</si>
  <si>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</si>
  <si>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</si>
  <si>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</si>
  <si>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</si>
  <si>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</si>
  <si>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</si>
  <si>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</si>
  <si>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</si>
  <si>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</si>
  <si>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</si>
  <si>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</si>
  <si>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</si>
  <si>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</si>
  <si>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</si>
  <si>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</si>
  <si>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</si>
  <si>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</si>
  <si>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</si>
  <si>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</si>
  <si>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</si>
  <si>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</si>
  <si>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</si>
  <si>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</si>
  <si>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</si>
  <si>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</si>
  <si>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</si>
  <si>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</si>
  <si>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</si>
  <si>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</si>
  <si>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</si>
  <si>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</si>
  <si>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</si>
  <si>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</si>
  <si>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</si>
  <si>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</si>
  <si>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</si>
  <si>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</si>
  <si>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</si>
  <si>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</si>
  <si>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</si>
  <si>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</si>
  <si>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</si>
  <si>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</si>
  <si>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</si>
  <si>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</si>
  <si>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</si>
  <si>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</si>
  <si>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</si>
  <si>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</si>
  <si>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</si>
  <si>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</si>
  <si>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</si>
  <si>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</si>
  <si>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</si>
  <si>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</si>
  <si>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</si>
  <si>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</si>
  <si>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</si>
  <si>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</si>
  <si>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</si>
  <si>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</si>
  <si>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</si>
  <si>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</si>
  <si>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</si>
  <si>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</si>
  <si>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</si>
  <si>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</si>
  <si>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</si>
  <si>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</si>
  <si>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</si>
  <si>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</si>
  <si>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</si>
  <si>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</si>
  <si>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</si>
  <si>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</si>
  <si>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</si>
  <si>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</si>
  <si>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</si>
  <si>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</si>
  <si>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</si>
  <si>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</si>
  <si>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</si>
  <si>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</si>
  <si>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</si>
  <si>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</si>
  <si>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</si>
  <si>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</si>
  <si>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</si>
  <si>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</si>
  <si>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</si>
  <si>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</si>
  <si>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</si>
  <si>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</si>
  <si>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</si>
  <si>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</si>
  <si>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</si>
  <si>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</si>
  <si>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</si>
  <si>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</si>
  <si>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</si>
  <si>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</si>
  <si>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</si>
  <si>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</si>
  <si>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</si>
  <si>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</si>
  <si>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</si>
  <si>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</si>
  <si>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</si>
  <si>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</si>
  <si>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</si>
  <si>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</si>
  <si>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</si>
  <si>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</si>
  <si>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</si>
  <si>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</si>
  <si>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</si>
  <si>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</si>
  <si>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</si>
  <si>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</si>
  <si>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</si>
  <si>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</si>
  <si>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</si>
  <si>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</si>
  <si>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</si>
  <si>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</si>
  <si>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</si>
  <si>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</si>
  <si>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</si>
  <si>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</si>
  <si>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</si>
  <si>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</si>
  <si>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</si>
  <si>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</si>
  <si>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</si>
  <si>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</si>
  <si>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</si>
  <si>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</si>
  <si>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</si>
  <si>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</si>
  <si>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</si>
  <si>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</si>
  <si>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</si>
  <si>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</si>
  <si>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</si>
  <si>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</si>
  <si>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</si>
  <si>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</si>
  <si>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</si>
  <si>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</si>
  <si>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</si>
  <si>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</si>
  <si>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</si>
  <si>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</si>
  <si>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</si>
  <si>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</si>
  <si>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</si>
  <si>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</si>
  <si>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</si>
  <si>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</si>
  <si>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</si>
  <si>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</si>
  <si>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</si>
  <si>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</si>
  <si>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</si>
  <si>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</si>
  <si>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</si>
  <si>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</si>
  <si>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</si>
  <si>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</si>
  <si>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</si>
  <si>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</si>
  <si>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</si>
  <si>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</si>
  <si>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</si>
  <si>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</si>
  <si>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</si>
  <si>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</si>
  <si>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</si>
  <si>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</si>
  <si>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</si>
  <si>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</si>
  <si>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</si>
  <si>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</si>
  <si>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</si>
  <si>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</si>
  <si>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</si>
  <si>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</si>
  <si>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</si>
  <si>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</si>
  <si>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</si>
  <si>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</si>
  <si>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</si>
  <si>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</si>
  <si>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</si>
  <si>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</si>
  <si>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</si>
  <si>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</si>
  <si>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</si>
  <si>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</si>
  <si>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</si>
  <si>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</si>
  <si>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</si>
  <si>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</si>
  <si>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</si>
  <si>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</si>
  <si>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</si>
  <si>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</si>
  <si>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</si>
  <si>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</si>
  <si>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</si>
  <si>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</si>
  <si>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</si>
  <si>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</si>
  <si>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</si>
  <si>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</si>
  <si>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</si>
  <si>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</si>
  <si>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</si>
  <si>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</si>
  <si>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</si>
  <si>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</si>
  <si>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</si>
  <si>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</si>
  <si>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</si>
  <si>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</si>
  <si>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</si>
  <si>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</si>
  <si>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</si>
  <si>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</si>
  <si>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</si>
  <si>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</si>
  <si>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</si>
  <si>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</si>
  <si>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</si>
  <si>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</si>
  <si>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</si>
  <si>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</si>
  <si>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</si>
  <si>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</si>
  <si>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</si>
  <si>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</si>
  <si>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</si>
  <si>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</si>
  <si>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</si>
  <si>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</si>
  <si>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</si>
  <si>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</si>
  <si>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</si>
  <si>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</si>
  <si>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</si>
  <si>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</si>
  <si>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</si>
  <si>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</si>
  <si>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</si>
  <si>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</si>
  <si>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</si>
  <si>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</si>
  <si>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</si>
  <si>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</si>
  <si>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</si>
  <si>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</si>
  <si>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</si>
  <si>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</si>
  <si>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</si>
  <si>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</si>
  <si>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</si>
  <si>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</si>
  <si>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</si>
  <si>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</si>
  <si>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</si>
  <si>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</si>
  <si>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</si>
  <si>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</si>
  <si>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</si>
  <si>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</si>
  <si>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</si>
  <si>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</si>
  <si>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</si>
  <si>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</si>
  <si>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</si>
  <si>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</si>
  <si>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</si>
  <si>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</si>
  <si>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</si>
  <si>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</si>
  <si>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</si>
  <si>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</si>
  <si>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</si>
  <si>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</si>
  <si>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</si>
  <si>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</si>
  <si>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</si>
  <si>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</si>
  <si>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</si>
  <si>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</si>
  <si>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</si>
  <si>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</si>
  <si>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</si>
  <si>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</si>
  <si>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</si>
  <si>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</si>
  <si>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</si>
  <si>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</si>
  <si>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</si>
  <si>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</si>
  <si>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</si>
  <si>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</si>
  <si>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</si>
  <si>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</si>
  <si>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</si>
  <si>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</si>
  <si>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</si>
  <si>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</si>
  <si>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</si>
  <si>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</si>
  <si>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</si>
  <si>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</si>
  <si>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</si>
  <si>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</si>
  <si>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</si>
  <si>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</si>
  <si>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</si>
  <si>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</si>
  <si>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</si>
  <si>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</si>
  <si>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</si>
  <si>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</si>
  <si>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</si>
  <si>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</si>
  <si>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</si>
  <si>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</si>
  <si>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</si>
  <si>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</si>
  <si>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</si>
  <si>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</si>
  <si>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</si>
  <si>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</si>
  <si>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</si>
  <si>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</si>
  <si>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</si>
  <si>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</si>
  <si>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</si>
  <si>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</si>
  <si>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</si>
  <si>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</si>
  <si>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</si>
  <si>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</si>
  <si>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</si>
  <si>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</si>
  <si>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</si>
  <si>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</si>
  <si>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</si>
  <si>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</si>
  <si>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</si>
  <si>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</si>
  <si>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</si>
  <si>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</si>
  <si>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</si>
  <si>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</si>
  <si>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</si>
  <si>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</si>
  <si>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</si>
  <si>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</si>
  <si>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</si>
  <si>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</si>
  <si>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</si>
  <si>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</si>
  <si>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</si>
  <si>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</si>
  <si>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</si>
  <si>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</si>
  <si>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</si>
  <si>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</si>
  <si>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</si>
  <si>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</si>
  <si>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</si>
  <si>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</si>
  <si>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</si>
  <si>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</si>
  <si>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</si>
  <si>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</si>
  <si>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</si>
  <si>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</si>
  <si>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</si>
  <si>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</si>
  <si>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</si>
  <si>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</si>
  <si>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</si>
  <si>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</si>
  <si>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</si>
  <si>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</si>
  <si>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</si>
  <si>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</si>
  <si>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</si>
  <si>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</si>
  <si>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</si>
  <si>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</si>
  <si>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</si>
  <si>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</si>
  <si>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</si>
  <si>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</si>
  <si>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</si>
  <si>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</si>
  <si>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</si>
  <si>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</si>
  <si>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</si>
  <si>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</si>
  <si>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</si>
  <si>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</si>
  <si>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</si>
  <si>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</si>
  <si>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</si>
  <si>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</si>
  <si>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</si>
  <si>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</si>
  <si>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</si>
  <si>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</si>
  <si>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</si>
  <si>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</si>
  <si>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</si>
  <si>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</si>
  <si>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</si>
  <si>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</si>
  <si>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</si>
  <si>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</si>
  <si>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</si>
  <si>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</si>
  <si>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</si>
  <si>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</si>
  <si>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</si>
  <si>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</si>
  <si>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</si>
  <si>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</si>
  <si>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</si>
  <si>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</si>
  <si>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</si>
  <si>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</si>
  <si>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</si>
  <si>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</si>
  <si>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</si>
  <si>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</si>
  <si>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</si>
  <si>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</si>
  <si>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</si>
  <si>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</si>
  <si>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</si>
  <si>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</si>
  <si>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</si>
  <si>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</si>
  <si>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</si>
  <si>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</si>
  <si>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</si>
  <si>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</si>
  <si>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</si>
  <si>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</si>
  <si>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</si>
  <si>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</si>
  <si>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</si>
  <si>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</si>
  <si>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</si>
  <si>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</si>
  <si>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</si>
  <si>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</si>
  <si>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</si>
  <si>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</si>
  <si>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</si>
  <si>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</si>
  <si>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</si>
  <si>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</si>
  <si>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</si>
  <si>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</si>
  <si>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</si>
  <si>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</si>
  <si>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</si>
  <si>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</si>
  <si>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</si>
  <si>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</si>
  <si>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</si>
  <si>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</si>
  <si>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</si>
  <si>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</si>
  <si>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</si>
  <si>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</si>
  <si>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</si>
  <si>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</si>
  <si>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</si>
  <si>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</si>
  <si>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</si>
  <si>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</si>
  <si>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</si>
  <si>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</si>
  <si>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</si>
  <si>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</si>
  <si>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</si>
  <si>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</si>
  <si>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</si>
  <si>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</si>
  <si>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</si>
  <si>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</si>
  <si>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</si>
  <si>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</si>
  <si>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</si>
  <si>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</si>
  <si>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</si>
  <si>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</si>
  <si>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</si>
  <si>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</si>
  <si>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</si>
  <si>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</si>
  <si>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</si>
  <si>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</si>
  <si>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</si>
  <si>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</si>
  <si>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</si>
  <si>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</si>
  <si>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</si>
  <si>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</si>
  <si>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</si>
  <si>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</si>
  <si>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</si>
  <si>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</si>
  <si>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</si>
  <si>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</si>
  <si>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</si>
  <si>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</si>
  <si>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</si>
  <si>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</si>
  <si>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</si>
  <si>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</si>
  <si>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</si>
  <si>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</si>
  <si>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</si>
  <si>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</si>
  <si>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</si>
  <si>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</si>
  <si>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</si>
  <si>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</si>
  <si>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</si>
  <si>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</si>
  <si>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</si>
  <si>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</si>
  <si>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</si>
  <si>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</si>
  <si>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</si>
  <si>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</si>
  <si>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</si>
  <si>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</si>
  <si>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</si>
  <si>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</si>
  <si>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</si>
  <si>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</si>
  <si>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</si>
  <si>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</si>
  <si>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</si>
  <si>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</si>
  <si>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</si>
  <si>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</si>
  <si>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</si>
  <si>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</si>
  <si>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</si>
  <si>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</si>
  <si>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</si>
  <si>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</si>
  <si>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</si>
  <si>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</si>
  <si>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</si>
  <si>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</si>
  <si>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</si>
  <si>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</si>
  <si>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</si>
  <si>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</si>
  <si>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</si>
  <si>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</si>
  <si>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</si>
  <si>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</si>
  <si>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</si>
  <si>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</si>
  <si>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</si>
  <si>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</si>
  <si>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</si>
  <si>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</si>
  <si>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</si>
  <si>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</si>
  <si>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</si>
  <si>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</si>
  <si>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</si>
  <si>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</si>
  <si>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</si>
  <si>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</si>
  <si>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</si>
  <si>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</si>
  <si>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</si>
  <si>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</si>
  <si>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</si>
  <si>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</si>
  <si>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</si>
  <si>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</si>
  <si>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</si>
  <si>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</si>
  <si>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</si>
  <si>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</si>
  <si>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</si>
  <si>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</si>
  <si>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</si>
  <si>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</si>
  <si>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</si>
  <si>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</si>
  <si>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</si>
  <si>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</si>
  <si>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</si>
  <si>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</si>
  <si>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</si>
  <si>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</si>
  <si>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</si>
  <si>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</si>
  <si>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</si>
  <si>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</si>
  <si>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</si>
  <si>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</si>
  <si>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</si>
  <si>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</si>
  <si>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</si>
  <si>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</si>
  <si>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</si>
  <si>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</si>
  <si>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</si>
  <si>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</si>
  <si>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</si>
  <si>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</si>
  <si>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</si>
  <si>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</si>
  <si>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</si>
  <si>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</si>
  <si>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</si>
  <si>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</si>
  <si>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</si>
  <si>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</si>
  <si>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</si>
  <si>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</si>
  <si>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</si>
  <si>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</si>
  <si>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</si>
  <si>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</si>
  <si>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</si>
  <si>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</si>
  <si>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</si>
  <si>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</si>
  <si>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</si>
  <si>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</si>
  <si>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</si>
  <si>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</si>
  <si>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</si>
  <si>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</si>
  <si>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</si>
  <si>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</si>
  <si>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</si>
  <si>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</si>
  <si>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</si>
  <si>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</si>
  <si>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</si>
  <si>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</si>
  <si>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</si>
  <si>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</si>
  <si>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</si>
  <si>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</si>
  <si>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</si>
  <si>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</si>
  <si>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</si>
  <si>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</si>
  <si>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</si>
  <si>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</si>
  <si>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</si>
  <si>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</si>
  <si>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</si>
  <si>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</si>
  <si>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</si>
  <si>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</si>
  <si>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</si>
  <si>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</si>
  <si>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</si>
  <si>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</si>
  <si>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</si>
  <si>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</si>
  <si>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</si>
  <si>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</si>
  <si>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</si>
  <si>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</si>
  <si>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</si>
  <si>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</si>
  <si>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</si>
  <si>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</si>
  <si>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</si>
  <si>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</si>
  <si>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</si>
  <si>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</si>
  <si>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</si>
  <si>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</si>
  <si>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</si>
  <si>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</si>
  <si>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</si>
  <si>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</si>
  <si>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</si>
  <si>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</si>
  <si>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</si>
  <si>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</si>
  <si>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</si>
  <si>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</si>
  <si>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</si>
  <si>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</si>
  <si>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</si>
  <si>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</si>
  <si>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</si>
  <si>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</si>
  <si>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</si>
  <si>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</si>
  <si>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</si>
  <si>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</si>
  <si>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</si>
  <si>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</si>
  <si>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</si>
  <si>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</si>
  <si>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</si>
  <si>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</si>
  <si>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</si>
  <si>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</si>
  <si>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</si>
  <si>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</si>
  <si>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</si>
  <si>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</si>
  <si>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</si>
  <si>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</si>
  <si>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</si>
  <si>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</si>
  <si>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</si>
  <si>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</si>
  <si>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</si>
  <si>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</si>
  <si>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</si>
  <si>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</si>
  <si>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</si>
  <si>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</si>
  <si>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</si>
  <si>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</si>
  <si>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</si>
  <si>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</si>
  <si>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</si>
  <si>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</si>
  <si>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</si>
  <si>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</si>
  <si>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</si>
  <si>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</si>
  <si>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</si>
  <si>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</si>
  <si>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</si>
  <si>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</si>
  <si>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</si>
  <si>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</si>
  <si>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</si>
  <si>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</si>
  <si>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</si>
  <si>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</si>
  <si>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</si>
  <si>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</si>
  <si>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</si>
  <si>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</si>
  <si>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</si>
  <si>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</si>
  <si>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</si>
  <si>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</si>
  <si>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</si>
  <si>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</si>
  <si>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</si>
  <si>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</si>
  <si>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</si>
  <si>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</si>
  <si>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</si>
  <si>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</si>
  <si>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</si>
  <si>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</si>
  <si>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</si>
  <si>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</si>
  <si>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</si>
  <si>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</si>
  <si>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</si>
  <si>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</si>
  <si>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</si>
  <si>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</si>
  <si>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</si>
  <si>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</si>
  <si>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</si>
  <si>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</si>
  <si>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</si>
  <si>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</si>
  <si>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</si>
  <si>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</si>
  <si>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</si>
  <si>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</si>
  <si>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</si>
  <si>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</si>
  <si>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</si>
  <si>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</si>
  <si>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</si>
  <si>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</si>
  <si>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</si>
  <si>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</si>
  <si>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</si>
  <si>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</si>
  <si>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</si>
  <si>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</si>
  <si>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</si>
  <si>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</si>
  <si>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</si>
  <si>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</si>
  <si>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</si>
  <si>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</si>
  <si>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</si>
  <si>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</si>
  <si>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</si>
  <si>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</si>
  <si>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</si>
  <si>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</si>
  <si>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</si>
  <si>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</si>
  <si>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</si>
  <si>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</si>
  <si>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</si>
  <si>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</si>
  <si>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</si>
  <si>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</si>
  <si>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</si>
  <si>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</si>
  <si>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</si>
  <si>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</si>
  <si>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</si>
  <si>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</si>
  <si>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</si>
  <si>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</si>
  <si>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</si>
  <si>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</si>
  <si>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</si>
  <si>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</si>
  <si>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</si>
  <si>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</si>
  <si>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</si>
  <si>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</si>
  <si>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</si>
  <si>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</si>
  <si>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</si>
  <si>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</si>
  <si>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</si>
  <si>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</si>
  <si>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</si>
  <si>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</si>
  <si>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</si>
  <si>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</si>
  <si>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</si>
  <si>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</si>
  <si>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</si>
  <si>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</si>
  <si>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</si>
  <si>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</si>
  <si>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</si>
  <si>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</si>
  <si>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</si>
  <si>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</si>
  <si>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</si>
  <si>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</si>
  <si>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</si>
  <si>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</si>
  <si>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</si>
  <si>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</si>
  <si>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</si>
  <si>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</si>
  <si>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</si>
  <si>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</si>
  <si>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</si>
  <si>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</si>
  <si>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</si>
  <si>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</si>
  <si>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</si>
  <si>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</si>
  <si>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</si>
  <si>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</si>
  <si>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</si>
  <si>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</si>
  <si>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</si>
  <si>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</si>
  <si>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</si>
  <si>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</si>
  <si>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</si>
  <si>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</si>
  <si>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</si>
  <si>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</si>
  <si>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</si>
  <si>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</si>
  <si>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</si>
  <si>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</si>
  <si>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</si>
  <si>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</si>
  <si>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</si>
  <si>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</si>
  <si>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</si>
  <si>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</si>
  <si>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</si>
  <si>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</si>
  <si>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</si>
  <si>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</si>
  <si>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</si>
  <si>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</si>
  <si>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</si>
  <si>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</si>
  <si>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</si>
  <si>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</si>
  <si>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</si>
  <si>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</si>
  <si>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</si>
  <si>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</si>
  <si>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</si>
  <si>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</si>
  <si>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</si>
  <si>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</si>
  <si>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</si>
  <si>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</si>
  <si>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</si>
  <si>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</si>
  <si>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</si>
  <si>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</si>
  <si>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</si>
  <si>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</si>
  <si>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</si>
  <si>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</si>
  <si>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</si>
  <si>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</si>
  <si>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</si>
  <si>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</si>
  <si>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</si>
  <si>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</si>
  <si>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</si>
  <si>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</si>
  <si>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</si>
  <si>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</si>
  <si>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</si>
  <si>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</si>
  <si>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</si>
  <si>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</si>
  <si>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</si>
  <si>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</si>
  <si>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</si>
  <si>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</si>
  <si>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</si>
  <si>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</si>
  <si>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</si>
  <si>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</si>
  <si>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</si>
  <si>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</si>
  <si>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</si>
  <si>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</si>
  <si>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</si>
  <si>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</si>
  <si>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</si>
  <si>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</si>
  <si>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</si>
  <si>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</si>
  <si>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</si>
  <si>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</si>
  <si>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</si>
  <si>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</si>
  <si>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</si>
  <si>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</si>
  <si>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</si>
  <si>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</si>
  <si>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</si>
  <si>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</si>
  <si>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</si>
  <si>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</si>
  <si>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</si>
  <si>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</si>
  <si>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</si>
  <si>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</si>
  <si>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</si>
  <si>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</si>
  <si>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</si>
  <si>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</si>
  <si>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</si>
  <si>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</si>
  <si>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</si>
  <si>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</si>
  <si>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</si>
  <si>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</si>
  <si>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</si>
  <si>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</si>
  <si>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</si>
  <si>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</si>
  <si>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</si>
  <si>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</si>
  <si>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</si>
  <si>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</si>
  <si>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</si>
  <si>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</si>
  <si>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</si>
  <si>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</si>
  <si>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</si>
  <si>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</si>
  <si>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</si>
  <si>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</si>
  <si>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</si>
  <si>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</si>
  <si>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</si>
  <si>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</si>
  <si>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</si>
  <si>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</si>
  <si>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</si>
  <si>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</si>
  <si>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</si>
  <si>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</si>
  <si>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</si>
  <si>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</si>
  <si>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</si>
  <si>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</si>
  <si>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</si>
  <si>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</si>
  <si>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</si>
  <si>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</si>
  <si>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</si>
  <si>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</si>
  <si>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</si>
  <si>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</si>
  <si>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</si>
  <si>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</si>
  <si>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</si>
  <si>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</si>
  <si>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</si>
  <si>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</si>
  <si>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</si>
  <si>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</si>
  <si>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</si>
  <si>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</si>
  <si>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</si>
  <si>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</si>
  <si>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</si>
  <si>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</si>
  <si>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</si>
  <si>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</si>
  <si>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</si>
  <si>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</si>
  <si>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</si>
  <si>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</si>
  <si>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</si>
  <si>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</si>
  <si>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</si>
  <si>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</si>
  <si>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</si>
  <si>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</si>
  <si>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</si>
  <si>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</si>
  <si>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</si>
  <si>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</si>
  <si>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</si>
  <si>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</si>
  <si>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</si>
  <si>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</si>
  <si>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</si>
  <si>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</si>
  <si>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</si>
  <si>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</si>
  <si>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</si>
  <si>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</si>
  <si>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</si>
  <si>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</si>
  <si>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</si>
  <si>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</si>
  <si>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</si>
  <si>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</si>
  <si>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</si>
  <si>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</si>
  <si>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</si>
  <si>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</si>
  <si>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</si>
  <si>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</si>
  <si>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</si>
  <si>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</si>
  <si>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</si>
  <si>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</si>
  <si>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</si>
  <si>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</si>
  <si>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</si>
  <si>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</si>
  <si>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</si>
  <si>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</si>
  <si>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</si>
  <si>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</si>
  <si>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</si>
  <si>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</si>
  <si>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</si>
  <si>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</si>
  <si>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</si>
  <si>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</si>
  <si>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</si>
  <si>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</si>
  <si>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</si>
  <si>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</si>
  <si>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</si>
  <si>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</si>
  <si>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</si>
  <si>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</si>
  <si>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</si>
  <si>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</si>
  <si>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</si>
  <si>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</si>
  <si>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</si>
  <si>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</si>
  <si>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</si>
  <si>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</si>
  <si>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</si>
  <si>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</si>
  <si>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</si>
  <si>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</si>
  <si>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</si>
  <si>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</si>
  <si>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</si>
  <si>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</si>
  <si>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</si>
  <si>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</si>
  <si>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</si>
  <si>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</si>
  <si>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</si>
  <si>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</si>
  <si>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</si>
  <si>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</si>
  <si>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</si>
  <si>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</si>
  <si>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</si>
  <si>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</si>
  <si>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</si>
  <si>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</si>
  <si>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</si>
  <si>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</si>
  <si>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</si>
  <si>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</si>
  <si>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</si>
  <si>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</si>
  <si>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</si>
  <si>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</si>
  <si>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</si>
  <si>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</si>
  <si>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</si>
  <si>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</si>
  <si>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</si>
  <si>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</si>
  <si>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</si>
  <si>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</si>
  <si>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</si>
  <si>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</si>
  <si>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</si>
  <si>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</si>
  <si>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</si>
  <si>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</si>
  <si>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</si>
  <si>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</si>
  <si>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</si>
  <si>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</si>
  <si>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</si>
  <si>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</si>
  <si>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</si>
  <si>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</si>
  <si>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</si>
  <si>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</si>
  <si>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</si>
  <si>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</si>
  <si>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</si>
  <si>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</si>
  <si>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</si>
  <si>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</si>
  <si>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</si>
  <si>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</si>
  <si>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</si>
  <si>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</si>
  <si>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</si>
  <si>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</si>
  <si>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</si>
  <si>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</si>
  <si>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</si>
  <si>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</si>
  <si>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</si>
  <si>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</si>
  <si>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</si>
  <si>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</si>
  <si>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</si>
  <si>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</si>
  <si>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</si>
  <si>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</si>
  <si>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</si>
  <si>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</si>
  <si>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</si>
  <si>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</si>
  <si>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</si>
  <si>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</si>
  <si>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</si>
  <si>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</si>
  <si>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</si>
  <si>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</si>
  <si>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</si>
  <si>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</si>
  <si>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</si>
  <si>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</si>
  <si>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</si>
  <si>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</si>
  <si>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</si>
  <si>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</si>
  <si>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</si>
  <si>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</si>
  <si>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</si>
  <si>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</si>
  <si>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</si>
  <si>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</si>
  <si>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</si>
  <si>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</si>
  <si>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</si>
  <si>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</si>
  <si>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</si>
  <si>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</si>
  <si>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</si>
  <si>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</si>
  <si>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</si>
  <si>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</si>
  <si>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</si>
  <si>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</si>
  <si>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</si>
  <si>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</si>
  <si>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</si>
  <si>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</si>
  <si>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</si>
  <si>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</si>
  <si>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</si>
  <si>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</si>
  <si>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</si>
  <si>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</si>
  <si>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</si>
  <si>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</si>
  <si>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</si>
  <si>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</si>
  <si>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</si>
  <si>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</si>
  <si>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</si>
  <si>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</si>
  <si>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</si>
  <si>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</si>
  <si>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</si>
  <si>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</si>
  <si>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</si>
  <si>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</si>
  <si>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</si>
  <si>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</si>
  <si>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</si>
  <si>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</si>
  <si>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</si>
  <si>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</si>
  <si>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</si>
  <si>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</si>
  <si>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</si>
  <si>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</si>
  <si>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</si>
  <si>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</si>
  <si>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</si>
  <si>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</si>
  <si>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</si>
  <si>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</si>
  <si>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</si>
  <si>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</si>
  <si>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</si>
  <si>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</si>
  <si>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</si>
  <si>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</si>
  <si>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</si>
  <si>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</si>
  <si>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</si>
  <si>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</si>
  <si>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</si>
  <si>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</si>
  <si>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</si>
  <si>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</si>
  <si>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</si>
  <si>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</si>
  <si>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</si>
  <si>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</si>
  <si>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</si>
  <si>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</si>
  <si>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</si>
  <si>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</si>
  <si>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</si>
  <si>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</si>
  <si>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</si>
  <si>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</si>
  <si>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</si>
  <si>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</si>
  <si>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</si>
  <si>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</si>
  <si>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</si>
  <si>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</si>
  <si>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</si>
  <si>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</si>
  <si>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</si>
  <si>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</si>
  <si>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</si>
  <si>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</si>
  <si>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</si>
  <si>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</si>
  <si>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</si>
  <si>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</si>
  <si>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</si>
  <si>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</si>
  <si>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</si>
  <si>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</si>
  <si>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</si>
  <si>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</si>
  <si>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</si>
  <si>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</si>
  <si>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</si>
  <si>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</si>
  <si>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</si>
  <si>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</si>
  <si>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</si>
  <si>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</si>
  <si>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</si>
  <si>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</si>
  <si>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</si>
  <si>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</si>
  <si>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</si>
  <si>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</si>
  <si>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</si>
  <si>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</si>
  <si>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</si>
  <si>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</si>
  <si>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</si>
  <si>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</si>
  <si>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</si>
  <si>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</si>
  <si>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</si>
  <si>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</si>
  <si>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</si>
  <si>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</si>
  <si>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</si>
  <si>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</si>
  <si>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</si>
  <si>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</si>
  <si>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</si>
  <si>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</si>
  <si>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</si>
  <si>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</si>
  <si>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</si>
  <si>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</si>
  <si>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</si>
  <si>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</si>
  <si>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</si>
  <si>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</si>
  <si>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</si>
  <si>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</si>
  <si>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</si>
  <si>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</si>
  <si>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</si>
  <si>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</si>
  <si>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</si>
  <si>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</si>
  <si>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</si>
  <si>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</si>
  <si>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</si>
  <si>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</si>
  <si>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</si>
  <si>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</si>
  <si>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</si>
  <si>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</si>
  <si>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</si>
  <si>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</si>
  <si>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</si>
  <si>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</si>
  <si>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</si>
  <si>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</si>
  <si>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</si>
  <si>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</si>
  <si>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</si>
  <si>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</si>
  <si>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</si>
  <si>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</si>
  <si>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</si>
  <si>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</si>
  <si>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</si>
  <si>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</si>
  <si>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</si>
  <si>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</si>
  <si>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</si>
  <si>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</si>
  <si>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</si>
  <si>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</si>
  <si>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</si>
  <si>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</si>
  <si>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</si>
  <si>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</si>
  <si>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</si>
  <si>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</si>
  <si>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</si>
  <si>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</si>
  <si>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</si>
  <si>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</si>
  <si>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</si>
  <si>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</si>
  <si>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</si>
  <si>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</si>
  <si>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</si>
  <si>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</si>
  <si>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</si>
  <si>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</si>
  <si>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</si>
  <si>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</si>
  <si>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</si>
  <si>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</si>
  <si>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</si>
  <si>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</si>
  <si>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</si>
  <si>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</si>
  <si>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</si>
  <si>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</si>
  <si>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</si>
  <si>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</si>
  <si>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</si>
  <si>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</si>
  <si>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</si>
  <si>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</si>
  <si>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</si>
  <si>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</si>
  <si>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</si>
  <si>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</si>
  <si>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</si>
  <si>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</si>
  <si>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</si>
  <si>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</si>
  <si>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</si>
  <si>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</si>
  <si>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</si>
  <si>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</si>
  <si>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</si>
  <si>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</si>
  <si>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</si>
  <si>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</si>
  <si>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</si>
  <si>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</si>
  <si>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</si>
  <si>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</si>
  <si>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</si>
  <si>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</si>
  <si>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</si>
  <si>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</si>
  <si>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</si>
  <si>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</si>
  <si>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</si>
  <si>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</si>
  <si>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</si>
  <si>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</si>
  <si>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</si>
  <si>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</si>
  <si>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</si>
  <si>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</si>
  <si>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</si>
  <si>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</si>
  <si>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</si>
  <si>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</si>
  <si>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</si>
  <si>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</si>
  <si>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</si>
  <si>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</si>
  <si>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</si>
  <si>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</si>
  <si>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</si>
  <si>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</si>
  <si>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</si>
  <si>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</si>
  <si>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</si>
  <si>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</si>
  <si>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</si>
  <si>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</si>
  <si>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</si>
  <si>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</si>
  <si>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</si>
  <si>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</si>
  <si>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</si>
  <si>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</si>
  <si>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</si>
  <si>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</si>
  <si>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</si>
  <si>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</si>
  <si>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</si>
  <si>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</si>
  <si>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</si>
  <si>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</si>
  <si>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</si>
  <si>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</si>
  <si>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</si>
  <si>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</si>
  <si>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</si>
  <si>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</si>
  <si>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</si>
  <si>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</si>
  <si>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</si>
  <si>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</si>
  <si>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</si>
  <si>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</si>
  <si>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</si>
  <si>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</si>
  <si>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</si>
  <si>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</si>
  <si>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</si>
  <si>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</si>
  <si>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</si>
  <si>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</si>
  <si>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</si>
  <si>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</si>
  <si>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</si>
  <si>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</si>
  <si>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</si>
  <si>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</si>
  <si>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</si>
  <si>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</si>
  <si>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</si>
  <si>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</si>
  <si>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</si>
  <si>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</si>
  <si>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</si>
  <si>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</si>
  <si>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</si>
  <si>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</si>
  <si>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</si>
  <si>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</si>
  <si>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</si>
  <si>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</si>
  <si>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</si>
  <si>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</si>
  <si>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</si>
  <si>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</si>
  <si>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</si>
  <si>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</si>
  <si>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</si>
  <si>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</si>
  <si>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</si>
  <si>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</si>
  <si>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</si>
  <si>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</si>
  <si>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</si>
  <si>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</si>
  <si>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</si>
  <si>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</si>
  <si>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</si>
  <si>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</si>
  <si>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</si>
  <si>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</si>
  <si>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</si>
  <si>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</si>
  <si>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</si>
  <si>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</si>
  <si>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</si>
  <si>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</si>
  <si>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</si>
  <si>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</si>
  <si>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</si>
  <si>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</si>
  <si>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</si>
  <si>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</si>
  <si>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</si>
  <si>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</si>
  <si>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</si>
  <si>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</si>
  <si>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</si>
  <si>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</si>
  <si>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</si>
  <si>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</si>
  <si>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</si>
  <si>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</si>
  <si>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</si>
  <si>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</si>
  <si>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</si>
  <si>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</si>
  <si>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</si>
  <si>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</si>
  <si>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</si>
  <si>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</si>
  <si>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</si>
  <si>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</si>
  <si>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</si>
  <si>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</si>
  <si>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</si>
  <si>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</si>
  <si>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</si>
  <si>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</si>
  <si>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</si>
  <si>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</si>
  <si>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</si>
  <si>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</si>
  <si>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</si>
  <si>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</si>
  <si>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</si>
  <si>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</si>
  <si>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</si>
  <si>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</si>
  <si>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</si>
  <si>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</si>
  <si>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</si>
  <si>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</si>
  <si>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</si>
  <si>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</si>
  <si>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</si>
  <si>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</si>
  <si>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</si>
  <si>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</si>
  <si>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</si>
  <si>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</si>
  <si>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</si>
  <si>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</si>
  <si>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</si>
  <si>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</si>
  <si>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</si>
  <si>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</si>
  <si>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</si>
  <si>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</si>
  <si>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</si>
  <si>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</si>
  <si>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</si>
  <si>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</si>
  <si>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</si>
  <si>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</si>
  <si>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</si>
  <si>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</si>
  <si>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</si>
  <si>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</si>
  <si>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</si>
  <si>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</si>
  <si>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</si>
  <si>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</si>
  <si>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</si>
  <si>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</si>
  <si>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</si>
  <si>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</si>
  <si>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</si>
  <si>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</si>
  <si>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</si>
  <si>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</si>
  <si>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</si>
  <si>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</si>
  <si>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</si>
  <si>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</si>
  <si>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</si>
  <si>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</si>
  <si>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</si>
  <si>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</si>
  <si>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</si>
  <si>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</si>
  <si>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</si>
  <si>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</si>
  <si>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</si>
  <si>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</si>
  <si>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</si>
  <si>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</si>
  <si>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</si>
  <si>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</si>
  <si>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</si>
  <si>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</si>
  <si>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</si>
  <si>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</si>
  <si>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</si>
  <si>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</si>
  <si>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</si>
  <si>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</si>
  <si>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</si>
  <si>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</si>
  <si>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</si>
  <si>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</si>
  <si>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</si>
  <si>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</si>
  <si>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</si>
  <si>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</si>
  <si>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</si>
  <si>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</si>
  <si>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</si>
  <si>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</si>
  <si>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</si>
  <si>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</si>
  <si>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</si>
  <si>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</si>
  <si>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</si>
  <si>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</si>
  <si>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</si>
  <si>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</si>
  <si>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</si>
  <si>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</si>
  <si>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</si>
  <si>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</si>
  <si>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</si>
  <si>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</si>
  <si>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</si>
  <si>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</si>
  <si>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</si>
  <si>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</si>
  <si>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</si>
  <si>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</si>
  <si>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</si>
  <si>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</si>
  <si>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</si>
  <si>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</si>
  <si>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</si>
  <si>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</si>
  <si>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</si>
  <si>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</si>
  <si>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</si>
  <si>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</si>
  <si>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</si>
  <si>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</si>
  <si>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</si>
  <si>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</si>
  <si>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</si>
  <si>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</si>
  <si>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</si>
  <si>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</si>
  <si>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</si>
  <si>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</si>
  <si>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</si>
  <si>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</si>
  <si>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</si>
  <si>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</si>
  <si>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</si>
  <si>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</si>
  <si>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</si>
  <si>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</si>
  <si>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</si>
  <si>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</si>
  <si>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</si>
  <si>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</si>
  <si>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</si>
  <si>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</si>
  <si>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</si>
  <si>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</si>
  <si>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</si>
  <si>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</si>
  <si>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</si>
  <si>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</si>
  <si>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</si>
  <si>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</si>
  <si>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</si>
  <si>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</si>
  <si>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</si>
  <si>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</si>
  <si>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</si>
  <si>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</si>
  <si>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</si>
  <si>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</si>
  <si>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</si>
  <si>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</si>
  <si>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</si>
  <si>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</si>
  <si>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</si>
  <si>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</si>
  <si>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</si>
  <si>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</si>
  <si>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</si>
  <si>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</si>
  <si>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</si>
  <si>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</si>
  <si>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</si>
  <si>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</si>
  <si>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</si>
  <si>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</si>
  <si>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</si>
  <si>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</si>
  <si>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</si>
  <si>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</si>
  <si>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</si>
  <si>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</si>
  <si>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</si>
  <si>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</si>
  <si>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</si>
  <si>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</si>
  <si>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</si>
  <si>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</si>
  <si>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</si>
  <si>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</si>
  <si>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</si>
  <si>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</si>
  <si>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</si>
  <si>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</si>
  <si>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</si>
  <si>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</si>
  <si>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</si>
  <si>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</si>
  <si>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</si>
  <si>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</si>
  <si>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</si>
  <si>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</si>
  <si>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</si>
  <si>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</si>
  <si>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</si>
  <si>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</si>
  <si>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</si>
  <si>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</si>
  <si>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</si>
  <si>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</si>
  <si>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</si>
  <si>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</si>
  <si>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</si>
  <si>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</si>
  <si>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</si>
  <si>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</si>
  <si>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</si>
  <si>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</si>
  <si>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</si>
  <si>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</si>
  <si>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</si>
  <si>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</si>
  <si>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</si>
  <si>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</si>
  <si>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</si>
  <si>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</si>
  <si>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</si>
  <si>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</si>
  <si>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</si>
  <si>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</si>
  <si>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</si>
  <si>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</si>
  <si>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</si>
  <si>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</si>
  <si>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</si>
  <si>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</si>
  <si>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</si>
  <si>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</si>
  <si>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</si>
  <si>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</si>
  <si>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</si>
  <si>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</si>
  <si>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</si>
  <si>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</si>
  <si>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</si>
  <si>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</si>
  <si>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</si>
  <si>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</si>
  <si>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</si>
  <si>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</si>
  <si>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</si>
  <si>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</si>
  <si>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</si>
  <si>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</si>
  <si>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</si>
  <si>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</si>
  <si>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</si>
  <si>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</si>
  <si>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</si>
  <si>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</si>
  <si>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</si>
  <si>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</si>
  <si>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</si>
  <si>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</si>
  <si>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</si>
  <si>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</si>
  <si>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</si>
  <si>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</si>
  <si>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</si>
  <si>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</si>
  <si>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</si>
  <si>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</si>
  <si>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</si>
  <si>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</si>
  <si>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</si>
  <si>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</si>
  <si>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</si>
  <si>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</si>
  <si>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</si>
  <si>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</si>
  <si>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</si>
  <si>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</si>
  <si>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</si>
  <si>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</si>
  <si>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</si>
  <si>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</si>
  <si>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</si>
  <si>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</si>
  <si>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</si>
  <si>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</si>
  <si>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</si>
  <si>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</si>
  <si>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</si>
  <si>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</si>
  <si>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</si>
  <si>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</si>
  <si>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</si>
  <si>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</si>
  <si>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</si>
  <si>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PCM-20251025-00000521</t>
  </si>
  <si>
    <t>EM Team on the way ETA: 40 Mins</t>
  </si>
  <si>
    <t>PCM-20251025-00000420</t>
  </si>
  <si>
    <t xml:space="preserve">ETA 70 mins </t>
  </si>
  <si>
    <t>bsa0446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</si>
</sst>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rgb="FF1F3864"/>
      <name val="Calibri"/>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292.4423531249995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11.94736469907366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45955.390779050926</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45955.390779050926</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45955.390779050926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45955.390779050926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45955.390779050926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45955.390779050926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45955.390779050926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45955.390779050926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45955.390779050926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45955.390779050926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45955.390779050926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45955.390779050926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45955.390779050926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45955.390779050926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45955.390779050926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45955.390779050926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45955.390779050926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45955.390779050926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45955.390779050926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45955.390779050926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45955.390779050926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45955.390779050926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45955.390779050926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45955.390779050926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45955.390779050926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45955.390779050926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45955.390779050926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45955.390779050926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45955.390779050926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45955.390779050926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45955.390779050926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45955.390779050926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45955.390779050926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45955.390779050926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45955.390779050926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45955.390779050926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45955.390779050926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45955.390779050926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45955.390779050926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45955.390779050926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45955.390779050926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45955.390779050926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45955.390779050926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45955.390779050926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45955.390779050926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45955.390779050926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45955.390779050926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45955.390779050926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45955.390779050926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45955.390779050926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45955.390779050926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45955.390779050926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45955.390779050926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45955.390779050926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45955.390779050926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45955.390779050926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45955.390779050926</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45955.390779050926</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130.39094108796417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10.895003587960673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45955.390779050926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45955.390779050926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45955.390779050926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45955.390779050926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45955.390779050926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45955.390779050926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45955.390779050926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45955.390779050926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45955.390779050926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45955.390779050926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45955.390779050926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45955.390779050926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45955.390779050926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45955.390779050926</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45955.390779050926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45955.390779050926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45955.390779050926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45955.390779050926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45955.390779050926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45955.390779050926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45955.390779050926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45955.390779050926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45955.390779050926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45955.390779050926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45955.390779050926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45955.390779050926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45955.390779050926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45955.390779050926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45955.390779050926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45955.390779050926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45955.390779050926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45955.390779050926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45955.390779050926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45955.390779050926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45955.390779050926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45955.390779050926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45955.390779050926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45955.390779050926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45955.390779050926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45955.390779050926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45955.390779050926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45955.390779050926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45955.390779050926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45955.390779050926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45955.390779050926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45955.390779050926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45955.390779050926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45955.390779050926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45955.390779050926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45955.390779050926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45955.390779050926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45955.390779050926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45955.390779050926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45955.390779050926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45955.390779050926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45955.390779050926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45955.390779050926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45955.390779050926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45955.390779050926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45955.390779050926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45955.390779050926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45955.390779050926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45955.390779050926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45955.390779050926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45955.390779050926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45955.390779050926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45955.390779050926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45955.390779050926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45955.390779050926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45955.390779050926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45955.390779050926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45955.390779050926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45955.390779050926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45955.390779050926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45955.390779050926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45955.390779050926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45955.390779050926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45955.390779050926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45955.390779050926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45955.390779050926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45955.390779050926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45955.390779050926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45955.390779050926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45955.390779050926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45955.390779050926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45955.390779050926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45955.390779050926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45955.390779050926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45955.390779050926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45955.390779050926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45955.390779050926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45955.390779050926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45955.390779050926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45955.390779050926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45955.390779050926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45955.390779050926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45955.390779050926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45955.390779050926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45955.390779050926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45955.390779050926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45955.390779050926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45955.390779050926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45955.390779050926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45955.390779050926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45955.390779050926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45955.390779050926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45955.390779050926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45955.390779050926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45955.390779050926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45955.390779050926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45955.390779050926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45955.390779050926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45955.390779050926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45955.390779050926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45955.390779050926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45955.390779050926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45955.390779050926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45955.390779050926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45955.390779050926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45955.390779050926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45955.390779050926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45955.390779050926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45955.390779050926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45955.390779050926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45955.390779050926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45955.390779050926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45955.390779050926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45955.390779050926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45955.390779050926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45955.390779050926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45955.390779050926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45955.390779050926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45955.390779050926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45955.390779050926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45955.390779050926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45955.390779050926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45955.390779050926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45955.390779050926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45955.390779050926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45955.390779050926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45955.390779050926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45955.390779050926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45955.390779050926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45955.390779050926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45955.390779050926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45955.390779050926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45955.390779050926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45955.390779050926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45955.390779050926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45955.390779050926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45955.390779050926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45955.390779050926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45955.390779050926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45955.390779050926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45955.390779050926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45955.390779050926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45955.390779050926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45955.390779050926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45955.390779050926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45955.390779050926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45955.390779050926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45955.390779050926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45955.390779050926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45955.390779050926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45955.390779050926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45955.390779050926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45955.390779050926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45955.390779050926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45955.390779050926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45955.390779050926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45955.390779050926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45955.390779050926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45955.390779050926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45955.390779050926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45955.390779050926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45955.390779050926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45955.390779050926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45955.390779050926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45955.390779050926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45955.390779050926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45955.390779050926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45955.390779050926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45955.390779050926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45955.390779050926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45955.390779050926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45955.390779050926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45955.390779050926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45955.390779050926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45955.390779050926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45955.390779050926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45955.390779050926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45955.390779050926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45955.390779050926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45955.390779050926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45955.390779050926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45955.390779050926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45955.390779050926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45955.390779050926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45955.390779050926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45955.390779050926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45955.390779050926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45955.390779050926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45955.390779050926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45955.390779050926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45955.390779050926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45955.390779050926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45955.390779050926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45955.390779050926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45955.390779050926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45955.390779050926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45955.390779050926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45955.390779050926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45955.390779050926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45955.390779050926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45955.390779050926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45955.390779050926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45955.390779050926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45955.390779050926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45955.390779050926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45955.390779050926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45955.390779050926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45955.390779050926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45955.390779050926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45955.390779050926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45955.390779050926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45955.390779050926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45955.390779050926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45955.390779050926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45955.390779050926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45955.390779050926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45955.390779050926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45955.390779050926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45955.390779050926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45955.390779050926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45955.390779050926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45955.390779050926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45955.390779050926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45955.390779050926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45955.390779050926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45955.390779050926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45955.390779050926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45955.390779050926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45955.390779050926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45955.390779050926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45955.390779050926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45955.390779050926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45955.390779050926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45955.390779050926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45955.390779050926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45955.390779050926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45955.390779050926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45955.390779050926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45955.390779050926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45955.390779050926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45955.390779050926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45955.390779050926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45955.390779050926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45955.390779050926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45955.390779050926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45955.390779050926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45955.390779050926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45955.390779050926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45955.390779050926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45955.390779050926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45955.390779050926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45955.390779050926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45955.390779050926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45955.390779050926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45955.390779050926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45955.390779050926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45955.390779050926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45955.390779050926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45955.390779050926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45955.390779050926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45955.390779050926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45955.390779050926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45955.390779050926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45955.390779050926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45955.390779050926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45955.390779050926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45955.390779050926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45955.390779050926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45955.390779050926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45955.390779050926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45955.390779050926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45955.390779050926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45955.390779050926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45955.390779050926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45955.390779050926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45955.390779050926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45955.390779050926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45955.390779050926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45955.390779050926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45955.390779050926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45955.390779050926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45955.390779050926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45955.390779050926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45955.390779050926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45955.390779050926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45955.390779050926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45955.390779050926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45955.390779050926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45955.390779050926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45955.390779050926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45955.390779050926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45955.390779050926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45955.390779050926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45955.390779050926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45955.390779050926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45955.390779050926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45955.390779050926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45955.390779050926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45955.390779050926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45955.390779050926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45955.390779050926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45955.390779050926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45955.390779050926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45955.390779050926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45955.390779050926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45955.390779050926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45955.390779050926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45955.390779050926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45955.390779050926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45955.390779050926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45955.390779050926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45955.390779050926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45955.390779050926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45955.390779050926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45955.390779050926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45955.390779050926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45955.390779050926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45955.390779050926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45955.390779050926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45955.390779050926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45955.390779050926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45955.390779050926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45955.390779050926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45955.390779050926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45955.390779050926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45955.390779050926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45955.390779050926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45955.390779050926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45955.390779050926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45955.390779050926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45955.390779050926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45955.390779050926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45955.390779050926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45955.390779050926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45955.390779050926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45955.390779050926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45955.390779050926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45955.390779050926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45955.390779050926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45955.390779050926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45955.390779050926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45955.390779050926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45955.390779050926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45955.390779050926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45955.390779050926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45955.390779050926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45955.390779050926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45955.390779050926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45955.390779050926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45955.390779050926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45955.390779050926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45955.390779050926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45955.390779050926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45955.390779050926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45955.390779050926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45955.390779050926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45955.390779050926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45955.390779050926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45955.390779050926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45955.390779050926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45955.390779050926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45955.390779050926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45955.390779050926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45955.390779050926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45955.390779050926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45955.390779050926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45955.390779050926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45955.390779050926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45955.390779050926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45955.390779050926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45955.390779050926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45955.390779050926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45955.390779050926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45955.390779050926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45955.390779050926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45955.390779050926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45955.390779050926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45955.390779050926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45955.390779050926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45955.390779050926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45955.390779050926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45955.390779050926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45955.390779050926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45955.390779050926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45955.390779050926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45955.390779050926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45955.390779050926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45955.390779050926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45955.390779050926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45955.390779050926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45955.390779050926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45955.390779050926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45955.390779050926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45955.390779050926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45955.390779050926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45955.390779050926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45955.390779050926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45955.390779050926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45955.390779050926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45955.390779050926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45955.390779050926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45955.390779050926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45955.390779050926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45955.390779050926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45955.390779050926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45955.390779050926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45955.390779050926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45955.390779050926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45955.390779050926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45955.390779050926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45955.390779050926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45955.390779050926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45955.390779050926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45955.390779050926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45955.390779050926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45955.390779050926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45955.390779050926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45955.390779050926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45955.390779050926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45955.390779050926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45955.390779050926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45955.390779050926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45955.390779050926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45955.390779050926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45955.390779050926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45955.390779050926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45955.390779050926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45955.390779050926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45955.390779050926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45955.390779050926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45955.390779050926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45955.390779050926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45955.390779050926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45955.390779050926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45955.390779050926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45955.390779050926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45955.390779050926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45955.390779050926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45955.390779050926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45955.390779050926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45955.390779050926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45955.390779050926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45955.390779050926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45955.390779050926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45955.390779050926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45955.390779050926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45955.390779050926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45955.390779050926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45955.390779050926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45955.390779050926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45955.390779050926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45955.390779050926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45955.390779050926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45955.390779050926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45955.390779050926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45955.390779050926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45955.390779050926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45955.390779050926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45955.390779050926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45955.390779050926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45955.390779050926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45955.390779050926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45955.390779050926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45955.390779050926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45955.390779050926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45955.390779050926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45955.390779050926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45955.390779050926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45955.390779050926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45955.390779050926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45955.390779050926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45955.390779050926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45955.390779050926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45955.390779050926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45955.390779050926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45955.390779050926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45955.390779050926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45955.390779050926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45955.390779050926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45955.390779050926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45955.390779050926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45955.390779050926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45955.390779050926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45955.390779050926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45955.390779050926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45955.390779050926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45955.390779050926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45955.390779050926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45955.390779050926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45955.390779050926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45955.390779050926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45955.390779050926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45955.390779050926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45955.390779050926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45955.390779050926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45955.390779050926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45955.390779050926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45955.390779050926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45955.390779050926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45955.390779050926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45955.390779050926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45955.390779050926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45955.390779050926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45955.390779050926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45955.390779050926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45955.390779050926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45955.390779050926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45955.390779050926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45955.390779050926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45955.390779050926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45955.390779050926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45955.390779050926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45955.390779050926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45955.390779050926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45955.390779050926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45955.390779050926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45955.390779050926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45955.390779050926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45955.390779050926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45955.390779050926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45955.390779050926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45955.390779050926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45955.390779050926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45955.390779050926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45955.390779050926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45955.390779050926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45955.390779050926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45955.390779050926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45955.390779050926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45955.390779050926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45955.390779050926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45955.390779050926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45955.390779050926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45955.390779050926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45955.390779050926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45955.390779050926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45955.390779050926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45955.390779050926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45955.390779050926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45955.390779050926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45955.390779050926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45955.390779050926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45955.390779050926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45955.390779050926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45955.390779050926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45955.390779050926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45955.390779050926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45955.390779050926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45955.390779050926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45955.390779050926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45955.390779050926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45955.390779050926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45955.390779050926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45955.390779050926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45955.390779050926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45955.390779050926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45955.390779050926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45955.390779050926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45955.390779050926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45955.390779050926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45955.390779050926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45955.390779050926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45955.390779050926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45955.390779050926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45955.390779050926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45955.390779050926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45955.390779050926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45955.390779050926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45955.390779050926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45955.390779050926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45955.390779050926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45955.390779050926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45955.390779050926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45955.390779050926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45955.390779050926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45955.390779050926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45955.390779050926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45955.390779050926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45955.390779050926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45955.390779050926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45955.390779050926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45955.390779050926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45955.390779050926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45955.390779050926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45955.390779050926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45955.390779050926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45955.390779050926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45955.390779050926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45955.390779050926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45955.390779050926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45955.390779050926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45955.390779050926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45955.390779050926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45955.390779050926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45955.390779050926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45955.390779050926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45955.390779050926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45955.390779050926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45955.390779050926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45955.390779050926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45955.390779050926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45955.390779050926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45955.390779050926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45955.390779050926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45955.390779050926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45955.390779050926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45955.390779050926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45955.390779050926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45955.390779050926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45955.390779050926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45955.390779050926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45955.390779050926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45955.390779050926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45955.390779050926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45955.390779050926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45955.390779050926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45955.390779050926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45955.390779050926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45955.390779050926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45955.390779050926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45955.390779050926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45955.390779050926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45955.390779050926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45955.390779050926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45955.390779050926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45955.390779050926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45955.390779050926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45955.390779050926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45955.390779050926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45955.390779050926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45955.390779050926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45955.390779050926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45955.390779050926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45955.390779050926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45955.390779050926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45955.390779050926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45955.390779050926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45955.390779050926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45955.390779050926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45955.390779050926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45955.390779050926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45955.390779050926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45955.390779050926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45955.390779050926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45955.390779050926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45955.390779050926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45955.390779050926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45955.390779050926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45955.390779050926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45955.390779050926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45955.390779050926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45955.390779050926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45955.390779050926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45955.390779050926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45955.390779050926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45955.390779050926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45955.390779050926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45955.390779050926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45955.390779050926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45955.390779050926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45955.390779050926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45955.390779050926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45955.390779050926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45955.390779050926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45955.390779050926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45955.390779050926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45955.390779050926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45955.390779050926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45955.390779050926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45955.390779050926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45955.390779050926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45955.390779050926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45955.390779050926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45955.390779050926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45955.390779050926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45955.390779050926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45955.390779050926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45955.390779050926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45955.390779050926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45955.390779050926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45955.390779050926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45955.390779050926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45955.390779050926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45955.390779050926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45955.390779050926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45955.390779050926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45955.390779050926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45955.390779050926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45955.390779050926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45955.390779050926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45955.390779050926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45955.390779050926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45955.390779050926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45955.390779050926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45955.390779050926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45955.390779050926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45955.390779050926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45955.390779050926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45955.390779050926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45955.390779050926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45955.390779050926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45955.390779050926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45955.390779050926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45955.390779050926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45955.390779050926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45955.390779050926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45955.390779050926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45955.390779050926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45955.390779050926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45955.390779050926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45955.390779050926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45955.390779050926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45955.390779050926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45955.390779050926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45955.390779050926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45955.390779050926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45955.390779050926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45955.390779050926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45955.390779050926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45955.390779050926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45955.390779050926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45955.390779050926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45955.390779050926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45955.390779050926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45955.390779050926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45955.390779050926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45955.390779050926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45955.390779050926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45955.390779050926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45955.390779050926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45955.390779050926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45955.390779050926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45955.390779050926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45955.390779050926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45955.390779050926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45955.390779050926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45955.390779050926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45955.390779050926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45955.390779050926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45955.390779050926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45955.390779050926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45955.390779050926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45955.390779050926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45955.390779050926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45955.390779050926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45955.390779050926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45955.390779050926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45955.390779050926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45955.390779050926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45955.390779050926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45955.390779050926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45955.390779050926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45955.390779050926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45955.390779050926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45955.390779050926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45955.390779050926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45955.390779050926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45955.390779050926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45955.390779050926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45955.390779050926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45955.390779050926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45955.390779050926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45955.390779050926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45955.390779050926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45955.390779050926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45955.390779050926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45955.390779050926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45955.390779050926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45955.390779050926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45955.390779050926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45955.390779050926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45955.390779050926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45955.390779050926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45955.390779050926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45955.390779050926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45955.390779050926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45955.390779050926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45955.390779050926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45955.390779050926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45955.390779050926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45955.390779050926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45955.390779050926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45955.390779050926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45955.390779050926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45955.390779050926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45955.390779050926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45955.390779050926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45955.390779050926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45955.390779050926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45955.390779050926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45955.390779050926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45955.390779050926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45955.390779050926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45955.390779050926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45955.390779050926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45955.390779050926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45955.390779050926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45955.390779050926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45955.390779050926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45955.390779050926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45955.390779050926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45955.390779050926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45955.390779050926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45955.390779050926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45955.390779050926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45955.390779050926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45955.390779050926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45955.390779050926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45955.390779050926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45955.390779050926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45955.390779050926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45955.390779050926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45955.390779050926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45955.390779050926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45955.390779050926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45955.390779050926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45955.390779050926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45955.390779050926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45955.390779050926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45955.390779050926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45955.390779050926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45955.390779050926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45955.390779050926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45955.390779050926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45955.390779050926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45955.390779050926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45955.390779050926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45955.390779050926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45955.390779050926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45955.390779050926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45955.390779050926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45955.390779050926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45955.390779050926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45955.390779050926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45955.390779050926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45955.390779050926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45955.390779050926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45955.390779050926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45955.390779050926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45955.390779050926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45955.390779050926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45955.390779050926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45955.390779050926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45955.390779050926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45955.390779050926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45955.390779050926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45955.390779050926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45955.390779050926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45955.390779050926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45955.390779050926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45955.390779050926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45955.390779050926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45955.390779050926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45955.390779050926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45955.390779050926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45955.390779050926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45955.390779050926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45955.390779050926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45955.390779050926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45955.390779050926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45955.390779050926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45955.390779050926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45955.390779050926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45955.390779050926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45955.390779050926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45955.390779050926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45955.390779050926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45955.390779050926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45955.390779050926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45955.390779050926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45955.390779050926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45955.390779050926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45955.390779050926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45955.390779050926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45955.390779050926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45955.390779050926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45955.390779050926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45955.390779050926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45955.390779050926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45955.390779050926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45955.390779050926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45955.390779050926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45955.390779050926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45955.390779050926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45955.390779050926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45955.390779050926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45955.390779050926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45955.390779050926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45955.390779050926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45955.390779050926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45955.390779050926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45955.390779050926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45955.390779050926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45955.390779050926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45955.390779050926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45955.390779050926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45955.390779050926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45955.390779050926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45955.390779050926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45955.390779050926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45955.390779050926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45955.390779050926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45955.390779050926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45955.390779050926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45955.390779050926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45955.390779050926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45955.390779050926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45955.390779050926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45955.390779050926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45955.390779050926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45955.390779050926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45955.390779050926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45955.390779050926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45955.390779050926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45955.390779050926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45955.390779050926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45955.390779050926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45955.390779050926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45955.390779050926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45955.390779050926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45955.390779050926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45955.390779050926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45955.390779050926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45955.390779050926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45955.390779050926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45955.390779050926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45955.390779050926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45955.390779050926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45955.390779050926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45955.390779050926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45955.390779050926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45955.390779050926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45955.390779050926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45955.390779050926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45955.390779050926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45955.390779050926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45955.390779050926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45955.390779050926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45955.390779050926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45955.390779050926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45955.390779050926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45955.390779050926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45955.390779050926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45955.390779050926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45955.390779050926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45955.390779050926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45955.390779050926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45955.390779050926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45955.390779050926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45955.390779050926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45955.390779050926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45955.390779050926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45955.390779050926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45955.390779050926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45955.390779050926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45955.390779050926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45955.390779050926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45955.390779050926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45955.390779050926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45955.390779050926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45955.390779050926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45955.390779050926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45955.390779050926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45955.390779050926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45955.390779050926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45955.390779050926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45955.390779050926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45955.390779050926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45955.390779050926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45955.390779050926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45955.390779050926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45955.390779050926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45955.390779050926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45955.390779050926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45955.390779050926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45955.390779050926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45955.390779050926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45955.390779050926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45955.390779050926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45955.390779050926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45955.390779050926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45955.390779050926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45955.390779050926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45955.390779050926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45955.390779050926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45955.390779050926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45955.390779050926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45955.390779050926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45955.390779050926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45955.390779050926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45955.390779050926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45955.390779050926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45955.390779050926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45955.390779050926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45955.390779050926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45955.390779050926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45955.390779050926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45955.390779050926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45955.390779050926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45955.390779050926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45955.390779050926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45955.390779050926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45955.390779050926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45955.390779050926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45955.390779050926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45955.390779050926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45955.390779050926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45955.390779050926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45955.390779050926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45955.390779050926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45955.390779050926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45955.390779050926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45955.390779050926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45955.390779050926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45955.390779050926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45955.390779050926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45955.390779050926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45955.390779050926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45955.390779050926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45955.390779050926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45955.390779050926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45955.390779050926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45955.390779050926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45955.390779050926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45955.390779050926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45955.390779050926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45955.390779050926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45955.390779050926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45955.390779050926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45955.390779050926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45955.390779050926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45955.390779050926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45955.390779050926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45955.390779050926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45955.390779050926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45955.390779050926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45955.390779050926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45955.390779050926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45955.390779050926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45955.390779050926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45955.390779050926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45955.390779050926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45955.390779050926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45955.390779050926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45955.390779050926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45955.390779050926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45955.390779050926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45955.390779050926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45955.390779050926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45955.390779050926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45955.390779050926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45955.390779050926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45955.390779050926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45955.390779050926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45955.390779050926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45955.390779050926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45955.390779050926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45955.390779050926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45955.390779050926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45955.390779050926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45955.390779050926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45955.390779050926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45955.390779050926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45955.390779050926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45955.390779050926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45955.390779050926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45955.390779050926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45955.390779050926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45955.390779050926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45955.390779050926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45955.390779050926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45955.390779050926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45955.390779050926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45955.390779050926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45955.390779050926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45955.390779050926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45955.390779050926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45955.390779050926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45955.390779050926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45955.390779050926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45955.390779050926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45955.390779050926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45955.390779050926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45955.390779050926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45955.390779050926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45955.390779050926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45955.390779050926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45955.390779050926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45955.390779050926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45955.390779050926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45955.390779050926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45955.390779050926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45955.390779050926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45955.390779050926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45955.390779050926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45955.390779050926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45955.390779050926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45955.390779050926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45955.390779050926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45955.390779050926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45955.390779050926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45955.390779050926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45955.390779050926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45955.390779050926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45955.390779050926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45955.390779050926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45955.390779050926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45955.390779050926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45955.390779050926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45955.390779050926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45955.390779050926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45955.390779050926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45955.390779050926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45955.390779050926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45955.390779050926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45955.390779050926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45955.390779050926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251.91006145832944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1.7560568287008209</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6.9251273147528991E-2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5.3279050924174953E-2</v>
      </c>
      <c r="H5" s="124">
        <v>45955.332187499997</v>
      </c>
      <c r="I5" s="120" t="str">
        <f>IFERROR(VLOOKUP(D5,DB!A:F,6,0),"")</f>
        <v>SCECO</v>
      </c>
      <c r="J5" s="120" t="str">
        <f>IFERROR(VLOOKUP(D5,DB!A:G,7,0),"")</f>
        <v>Dead</v>
      </c>
      <c r="K5" s="126" t="s">
        <v>39095</v>
      </c>
      <c r="L5" s="122" t="str">
        <f>IFERROR(VLOOKUP(D5,DB!A:I,9,0),"")</f>
        <v>Latis</v>
      </c>
    </row>
    <row r="6" spans="1:16" ht="15" customHeight="1">
      <c r="A6" s="120"/>
      <c r="B6" s="120" t="str">
        <f>IFERROR(VLOOKUP(D6,DB!A:K,11,0),"")</f>
        <v/>
      </c>
      <c r="C6" s="121"/>
      <c r="D6" s="122"/>
      <c r="E6" s="99"/>
      <c r="F6" s="124"/>
      <c r="G6" s="125">
        <f ca="1">IFERROR(NOW()-F6,"")</f>
        <v>45955.390779050926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45955.390779050926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45955.390779050926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45955.390779050926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45955.390779050926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45955.390779050926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45955.390779050926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45955.390779050926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45955.390779050926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45955.390779050926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45955.390779050926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45955.390779050926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45955.390779050926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45955.390779050926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45955.390779050926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45955.390779050926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45955.390779050926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45955.390779050926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45955.390779050926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45955.390779050926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45955.390779050926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45955.390779050926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45955.390779050926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45955.390779050926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45955.390779050926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45955.390779050926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45955.390779050926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45955.390779050926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45955.390779050926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45955.390779050926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45955.390779050926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45955.390779050926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45955.390779050926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45955.390779050926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45955.390779050926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45955.390779050926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45955.390779050926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45955.390779050926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45955.390779050926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45955.390779050926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45955.390779050926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45955.390779050926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45955.390779050926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45955.390779050926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45955.390779050926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45955.390779050926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45955.390779050926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45955.390779050926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45955.390779050926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45955.390779050926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45955.390779050926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45955.390779050926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45955.390779050926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45955.390779050926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45955.390779050926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45955.390779050926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45955.390779050926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45955.390779050926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45955.390779050926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45955.390779050926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45955.390779050926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45955.390779050926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45955.390779050926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45955.390779050926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45955.390779050926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45955.390779050926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45955.390779050926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45955.390779050926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45955.390779050926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45955.390779050926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45955.390779050926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45955.390779050926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45955.390779050926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45955.390779050926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45955.390779050926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45955.390779050926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45955.390779050926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45955.390779050926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45955.390779050926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45955.390779050926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45955.390779050926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45955.390779050926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45955.390779050926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45955.390779050926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45955.390779050926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45955.390779050926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45955.390779050926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45955.390779050926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45955.390779050926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45955.390779050926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45955.390779050926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45955.390779050926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45955.390779050926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45955.390779050926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45955.390779050926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45955.390779050926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45955.390779050926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45955.390779050926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45955.390779050926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45955.390779050926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45955.390779050926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45955.390779050926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45955.390779050926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45955.390779050926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45955.390779050926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45955.390779050926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45955.390779050926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45955.390779050926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45955.390779050926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45955.390779050926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45955.390779050926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45955.390779050926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45955.390779050926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45955.390779050926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45955.390779050926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45955.390779050926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45955.390779050926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45955.390779050926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45955.390779050926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45955.390779050926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45955.390779050926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45955.390779050926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45955.390779050926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45955.390779050926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45955.390779050926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45955.390779050926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45955.390779050926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45955.390779050926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45955.390779050926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45955.390779050926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45955.390779050926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45955.390779050926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45955.390779050926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45955.390779050926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45955.390779050926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45955.390779050926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45955.390779050926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45955.390779050926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45955.390779050926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45955.390779050926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45955.390779050926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45955.390779050926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45955.390779050926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45955.390779050926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45955.390779050926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45955.390779050926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45955.390779050926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45955.390779050926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45955.390779050926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45955.390779050926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45955.390779050926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45955.390779050926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45955.390779050926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45955.390779050926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45955.390779050926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45955.390779050926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45955.390779050926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45955.390779050926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45955.390779050926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45955.390779050926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45955.390779050926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45955.390779050926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45955.390779050926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45955.390779050926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45955.390779050926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45955.390779050926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45955.390779050926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45955.390779050926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45955.390779050926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45955.390779050926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45955.390779050926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45955.390779050926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45955.390779050926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45955.390779050926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45955.390779050926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45955.390779050926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45955.390779050926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45955.390779050926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45955.390779050926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45955.390779050926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45955.390779050926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45955.390779050926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45955.390779050926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45955.390779050926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45955.390779050926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45955.390779050926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45955.390779050926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45955.390779050926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45955.390779050926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45955.390779050926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45955.390779050926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45955.390779050926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45955.390779050926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45955.390779050926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45955.390779050926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45955.390779050926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45955.390779050926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45955.390779050926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45955.390779050926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45955.390779050926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45955.390779050926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45955.390779050926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45955.390779050926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45955.390779050926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45955.390779050926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45955.390779050926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45955.390779050926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45955.390779050926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45955.390779050926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45955.390779050926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45955.390779050926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45955.390779050926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45955.390779050926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45955.390779050926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45955.390779050926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45955.390779050926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45955.390779050926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45955.390779050926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45955.390779050926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45955.390779050926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45955.390779050926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45955.390779050926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45955.390779050926</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45955.390779050926</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14" sqref="D14"/>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63.558718865737319</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29.201901736108994</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6.7296679398132255</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0.94113784722139826</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34820</v>
      </c>
      <c r="E6" s="153" t="s">
        <v>38998</v>
      </c>
      <c r="F6" s="154">
        <v>45955.368032407408</v>
      </c>
      <c r="G6" s="155">
        <f ca="1">IFERROR(NOW()-F6,"")</f>
        <v>2.2746643517166376E-2</v>
      </c>
      <c r="H6" s="154">
        <v>45955.332615740743</v>
      </c>
      <c r="I6" s="153" t="str">
        <f>IFERROR(VLOOKUP(D6,DB!A:F,6,0),"")</f>
        <v>Generator-SG</v>
      </c>
      <c r="J6" s="153" t="str">
        <f>IFERROR(VLOOKUP(D6,DB!A:G,7,0),"")</f>
        <v>Vandalized</v>
      </c>
      <c r="K6" s="153" t="s">
        <v>39105</v>
      </c>
      <c r="L6" s="153" t="str">
        <f>IFERROR(VLOOKUP(D6,DB!A:I,9,0),"")</f>
        <v>Latis</v>
      </c>
    </row>
    <row r="7" spans="1:13" ht="15">
      <c r="A7" s="153" t="s">
        <v>39106</v>
      </c>
      <c r="B7" s="153" t="str">
        <f>IFERROR(VLOOKUP(D7,DB!A:K,11,0),"")</f>
        <v>R5</v>
      </c>
      <c r="C7" s="153">
        <v>1</v>
      </c>
      <c r="D7" s="153" t="s">
        <v>38520</v>
      </c>
      <c r="E7" s="153" t="s">
        <v>38998</v>
      </c>
      <c r="F7" s="154">
        <v>45955.382488425923</v>
      </c>
      <c r="G7" s="155">
        <f ca="1">IFERROR(NOW()-F7,"")</f>
        <v>8.2906250027008355E-3</v>
      </c>
      <c r="H7" s="154">
        <v>45955.376238425924</v>
      </c>
      <c r="I7" s="153" t="str">
        <f>IFERROR(VLOOKUP(D7,DB!A:F,6,0),"")</f>
        <v>SCECO</v>
      </c>
      <c r="J7" s="153" t="str">
        <f>IFERROR(VLOOKUP(D7,DB!A:G,7,0),"")</f>
        <v>Haj Removal</v>
      </c>
      <c r="K7" s="153" t="s">
        <v>39107</v>
      </c>
      <c r="L7" s="153" t="str">
        <f>IFERROR(VLOOKUP(D7,DB!A:I,9,0),"")</f>
        <v>Latis</v>
      </c>
    </row>
    <row r="8" spans="1:13" ht="15">
      <c r="A8" s="153"/>
      <c r="B8" s="153" t="str">
        <f>IFERROR(VLOOKUP(D8,DB!A:K,11,0),"")</f>
        <v/>
      </c>
      <c r="C8" s="153"/>
      <c r="D8" s="162"/>
      <c r="E8" s="153"/>
      <c r="F8" s="154"/>
      <c r="G8" s="155">
        <f ca="1">IFERROR(NOW()-F8,"")</f>
        <v>45955.390779050926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45955.390779050926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45955.390779050926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45955.390779050926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45955.390779050926</v>
      </c>
      <c r="H12" s="154"/>
      <c r="I12" s="153" t="str">
        <f>IFERROR(VLOOKUP(D12,DB!A:F,6,0),"")</f>
        <v/>
      </c>
      <c r="J12" s="153" t="str">
        <f>IFERROR(VLOOKUP(D12,DB!A:G,7,0),"")</f>
        <v/>
      </c>
      <c r="K12" s="153"/>
      <c r="L12" s="153" t="str">
        <f>IFERROR(VLOOKUP(D12,DB!A:I,9,0),"")</f>
        <v/>
      </c>
    </row>
    <row r="13" spans="1:13" ht="15">
      <c r="A13" s="153"/>
      <c r="B13" s="153" t="str">
        <f>IFERROR(VLOOKUP(D13,DB!A:K,11,0),"")</f>
        <v>R5</v>
      </c>
      <c r="C13" s="153"/>
      <c r="D13" s="163" t="s">
        <v>37475</v>
      </c>
      <c r="E13" s="153"/>
      <c r="F13" s="154"/>
      <c r="G13" s="155">
        <f ca="1">IFERROR(NOW()-F13,"")</f>
        <v>45955.390779050926</v>
      </c>
      <c r="H13" s="154"/>
      <c r="I13" s="153" t="str">
        <f>IFERROR(VLOOKUP(D13,DB!A:F,6,0),"")</f>
        <v>SCECO</v>
      </c>
      <c r="J13" s="153" t="str">
        <f>IFERROR(VLOOKUP(D13,DB!A:G,7,0),"")</f>
        <v>Dead</v>
      </c>
      <c r="K13" s="153"/>
      <c r="L13" s="153" t="str">
        <f>IFERROR(VLOOKUP(D13,DB!A:I,9,0),"")</f>
        <v>Latis</v>
      </c>
    </row>
    <row r="14" spans="1:13" ht="15">
      <c r="A14" s="153"/>
      <c r="B14" s="153" t="str">
        <f>IFERROR(VLOOKUP(D14,DB!A:K,11,0),"")</f>
        <v>R5</v>
      </c>
      <c r="C14" s="153"/>
      <c r="D14" s="163" t="s">
        <v>29525</v>
      </c>
      <c r="E14" s="153"/>
      <c r="F14" s="154"/>
      <c r="G14" s="155">
        <f ca="1">IFERROR(NOW()-F14,"")</f>
        <v>45955.390779050926</v>
      </c>
      <c r="H14" s="154"/>
      <c r="I14" s="153" t="str">
        <f>IFERROR(VLOOKUP(D14,DB!A:F,6,0),"")</f>
        <v>Generator-SG</v>
      </c>
      <c r="J14" s="153" t="str">
        <f>IFERROR(VLOOKUP(D14,DB!A:G,7,0),"")</f>
        <v>Vandalized</v>
      </c>
      <c r="K14" s="153"/>
      <c r="L14" s="153" t="str">
        <f>IFERROR(VLOOKUP(D14,DB!A:I,9,0),"")</f>
        <v>Latis</v>
      </c>
    </row>
    <row r="15" spans="1:13" ht="15">
      <c r="A15" s="153"/>
      <c r="B15" s="153" t="str">
        <f>IFERROR(VLOOKUP(D15,DB!A:K,11,0),"")</f>
        <v>R5</v>
      </c>
      <c r="C15" s="153"/>
      <c r="D15" s="163" t="s">
        <v>29525</v>
      </c>
      <c r="E15" s="153"/>
      <c r="F15" s="154"/>
      <c r="G15" s="155">
        <f ca="1">IFERROR(NOW()-F15,"")</f>
        <v>45955.390779050926</v>
      </c>
      <c r="H15" s="154"/>
      <c r="I15" s="153" t="str">
        <f>IFERROR(VLOOKUP(D15,DB!A:F,6,0),"")</f>
        <v>Generator-SG</v>
      </c>
      <c r="J15" s="153" t="str">
        <f>IFERROR(VLOOKUP(D15,DB!A:G,7,0),"")</f>
        <v>Vandalized</v>
      </c>
      <c r="K15" s="153"/>
      <c r="L15" s="153" t="str">
        <f>IFERROR(VLOOKUP(D15,DB!A:I,9,0),"")</f>
        <v>Latis</v>
      </c>
    </row>
    <row r="16" spans="1:13" ht="15">
      <c r="A16" s="153"/>
      <c r="B16" s="153" t="str">
        <f>IFERROR(VLOOKUP(D16,DB!A:K,11,0),"")</f>
        <v/>
      </c>
      <c r="C16" s="153"/>
      <c r="D16" s="153"/>
      <c r="E16" s="153"/>
      <c r="F16" s="154"/>
      <c r="G16" s="155">
        <f ca="1">IFERROR(NOW()-F16,"")</f>
        <v>45955.390779050926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45955.390779050926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45955.390779050926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45955.390779050926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45955.390779050926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45955.390779050926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45955.390779050926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45955.390779050926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45955.390779050926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45955.390779050926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45955.390779050926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45955.390779050926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45955.390779050926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45955.390779050926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45955.390779050926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45955.390779050926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45955.390779050926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45955.390779050926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45955.390779050926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45955.390779050926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45955.390779050926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45955.390779050926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45955.390779050926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45955.390779050926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45955.390779050926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45955.390779050926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45955.390779050926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45955.390779050926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45955.390779050926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45955.390779050926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45955.390779050926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45955.390779050926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45955.390779050926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45955.390779050926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45955.390779050926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45955.390779050926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45955.390779050926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45955.390779050926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45955.390779050926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45955.390779050926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45955.390779050926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45955.390779050926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45955.390779050926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45955.390779050926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45955.390779050926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45955.390779050926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45955.390779050926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45955.390779050926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45955.390779050926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45955.390779050926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45955.390779050926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45955.390779050926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45955.390779050926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45955.390779050926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45955.390779050926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45955.390779050926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45955.390779050926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45955.390779050926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45955.390779050926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45955.390779050926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45955.390779050926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45955.390779050926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45955.390779050926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45955.390779050926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45955.390779050926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45955.390779050926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45955.390779050926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45955.390779050926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45955.390779050926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45955.390779050926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45955.390779050926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45955.390779050926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45955.390779050926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45955.390779050926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45955.390779050926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45955.390779050926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45955.390779050926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45955.390779050926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45955.390779050926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45955.390779050926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45955.390779050926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45955.390779050926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45955.390779050926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45955.390779050926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45955.390779050926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45955.390779050926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45955.390779050926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45955.390779050926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45955.390779050926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45955.390779050926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45955.390779050926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45955.390779050926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45955.390779050926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45955.390779050926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45955.390779050926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45955.390779050926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45955.390779050926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45955.390779050926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45955.390779050926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45955.390779050926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45955.390779050926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45955.390779050926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45955.390779050926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45955.390779050926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45955.390779050926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45955.390779050926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45955.390779050926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45955.390779050926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45955.390779050926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45955.390779050926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45955.390779050926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45955.390779050926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45955.390779050926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45955.390779050926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45955.390779050926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45955.390779050926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45955.390779050926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45955.390779050926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45955.390779050926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45955.390779050926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45955.390779050926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45955.390779050926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45955.390779050926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45955.390779050926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45955.390779050926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45955.390779050926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45955.390779050926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45955.390779050926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45955.390779050926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45955.390779050926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45955.390779050926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45955.390779050926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45955.390779050926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45955.390779050926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45955.390779050926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45955.390779050926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45955.390779050926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45955.390779050926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45955.390779050926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45955.390779050926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45955.390779050926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45955.390779050926</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45955.390779050926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45955.390779050926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45955.390779050926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45955.390779050926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45955.390779050926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45955.390779050926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45955.390779050926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45955.390779050926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45955.390779050926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45955.390779050926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45955.390779050926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45955.390779050926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45955.390779050926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45955.390779050926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45955.390779050926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45955.390779050926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45955.390779050926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45955.390779050926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45955.390779050926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45955.390779050926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45955.390779050926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45955.390779050926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45955.390779050926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45955.390779050926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45955.390779050926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45955.390779050926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45955.390779050926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45955.390779050926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45955.390779050926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45955.390779050926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45955.390779050926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45955.390779050926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45955.390779050926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45955.390779050926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45955.390779050926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45955.390779050926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45955.390779050926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45955.390779050926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45955.390779050926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45955.390779050926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45955.390779050926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45955.390779050926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45955.390779050926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45955.390779050926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45955.390779050926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45955.390779050926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45955.390779050926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45955.390779050926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45955.390779050926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45955.390779050926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45955.390779050926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45955.390779050926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45955.390779050926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45955.390779050926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45955.390779050926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45955.390779050926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45955.390779050926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45955.390779050926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45955.390779050926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45955.390779050926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45955.390779050926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45955.390779050926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45955.390779050926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45955.390779050926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45955.390779050926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45955.390779050926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45955.390779050926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45955.390779050926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45955.390779050926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45955.390779050926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45955.390779050926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45955.390779050926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45955.390779050926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45955.390779050926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45955.390779050926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45955.390779050926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45955.390779050926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45955.390779050926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45955.390779050926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45955.390779050926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45955.390779050926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45955.390779050926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45955.390779050926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45955.390779050926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45955.390779050926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45955.390779050926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45955.390779050926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45955.390779050926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45955.390779050926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45955.390779050926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45955.390779050926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45955.390779050926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45955.390779050926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45955.390779050926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45955.390779050926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45955.390779050926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45955.390779050926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45955.390779050926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45955.390779050926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45955.390779050926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45955.390779050926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45955.390779050926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45955.390779050926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45955.390779050926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45955.390779050926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45955.390779050926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45955.390779050926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45955.390779050926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45955.390779050926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45955.390779050926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45955.390779050926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45955.390779050926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45955.390779050926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45955.390779050926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45955.390779050926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45955.390779050926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45955.390779050926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45955.390779050926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45955.390779050926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45955.390779050926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45955.390779050926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45955.390779050926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45955.390779050926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45955.390779050926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45955.390779050926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45955.390779050926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45955.390779050926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45955.390779050926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45955.390779050926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45955.390779050926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45955.390779050926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45955.390779050926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45955.390779050926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45955.390779050926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45955.390779050926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45955.390779050926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45955.390779050926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45955.390779050926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45955.390779050926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45955.390779050926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45955.390779050926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45955.390779050926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45955.390779050926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45955.390779050926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45955.390779050926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45955.390779050926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45955.390779050926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45955.390779050926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45955.390779050926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45955.390779050926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45955.390779050926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45955.390779050926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45955.390779050926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45955.390779050926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45955.390779050926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45955.390779050926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45955.390779050926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45955.390779050926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45955.390779050926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45955.390779050926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45955.390779050926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45955.390779050926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45955.390779050926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45955.390779050926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45955.390779050926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45955.390779050926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45955.390779050926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45955.390779050926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45955.390779050926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45955.390779050926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45955.390779050926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45955.390779050926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45955.390779050926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45955.390779050926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45955.390779050926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45955.390779050926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45955.390779050926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45955.390779050926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45955.390779050926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45955.390779050926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45955.390779050926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45955.390779050926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45955.390779050926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45955.390779050926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45955.390779050926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45955.390779050926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45955.390779050926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45955.390779050926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45955.390779050926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45955.390779050926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45955.390779050926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45955.390779050926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45955.390779050926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45955.390779050926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45955.390779050926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45955.390779050926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45955.390779050926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45955.390779050926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45955.390779050926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45955.390779050926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45955.390779050926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45955.390779050926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45955.390779050926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45955.390779050926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45955.390779050926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45955.390779050926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45955.390779050926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45955.390779050926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45955.390779050926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45955.390779050926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45955.390779050926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45955.390779050926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45955.390779050926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45955.390779050926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45955.390779050926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45955.390779050926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45955.390779050926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45955.390779050926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45955.390779050926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45955.390779050926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45955.390779050926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45955.390779050926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45955.390779050926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45955.390779050926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45955.390779050926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45955.390779050926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45955.390779050926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45955.390779050926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45955.390779050926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45955.390779050926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45955.390779050926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45955.390779050926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45955.390779050926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45955.390779050926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45955.390779050926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45955.390779050926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45955.390779050926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45955.390779050926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45955.390779050926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45955.390779050926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45955.390779050926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45955.390779050926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45955.390779050926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45955.390779050926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45955.390779050926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45955.390779050926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45955.390779050926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45955.390779050926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45955.390779050926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45955.390779050926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45955.390779050926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45955.390779050926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45955.390779050926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45955.390779050926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45955.390779050926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45955.390779050926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45955.390779050926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45955.390779050926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45955.390779050926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45955.390779050926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45955.390779050926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45955.390779050926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45955.390779050926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45955.390779050926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45955.390779050926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45955.390779050926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45955.390779050926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45955.390779050926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45955.390779050926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45955.390779050926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45955.390779050926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45955.390779050926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45955.390779050926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45955.390779050926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45955.390779050926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45955.390779050926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45955.390779050926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45955.390779050926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45955.390779050926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45955.390779050926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45955.390779050926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45955.390779050926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45955.390779050926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45955.390779050926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45955.390779050926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45955.390779050926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45955.390779050926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45955.390779050926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45955.390779050926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45955.390779050926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45955.390779050926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45955.390779050926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45955.390779050926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45955.390779050926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45955.390779050926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45955.390779050926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45955.390779050926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45955.390779050926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45955.390779050926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45955.390779050926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45955.390779050926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45955.390779050926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45955.390779050926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45955.390779050926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45955.390779050926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45955.390779050926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45955.390779050926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45955.390779050926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45955.390779050926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45955.390779050926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45955.390779050926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45955.390779050926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45955.390779050926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45955.390779050926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45955.390779050926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45955.390779050926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45955.390779050926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45955.390779050926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45955.390779050926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45955.390779050926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45955.390779050926</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6.359155092650326E-2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R6</v>
      </c>
      <c r="C3" s="106"/>
      <c r="D3" s="104" t="s">
        <v>39110</v>
      </c>
      <c r="E3" s="107"/>
      <c r="F3" s="108"/>
      <c r="G3" s="77">
        <f ca="1">IFERROR(NOW()-F3,"-")</f>
        <v>45955.390779050926</v>
      </c>
      <c r="H3" s="108"/>
      <c r="I3" s="104" t="str">
        <f>IFERROR(VLOOKUP(D3,DB!A:F,6,0),"")</f>
        <v>SCECO</v>
      </c>
      <c r="J3" s="103" t="str">
        <f>IFERROR(VLOOKUP(D3,DB!A:G,7,0),"")</f>
        <v>Good</v>
      </c>
      <c r="K3" s="109"/>
      <c r="L3" s="110" t="str">
        <f>IFERROR(VLOOKUP(D3,DB!A:I,9,0),"")</f>
        <v>Latis</v>
      </c>
    </row>
    <row r="4" spans="1:16383" ht="31.5" customHeight="1">
      <c r="A4" s="105"/>
      <c r="B4" s="104" t="str">
        <f>IFERROR(VLOOKUP(D4,DB!A:K,11,0),"")</f>
        <v/>
      </c>
      <c r="C4" s="106"/>
      <c r="D4" s="104"/>
      <c r="E4" s="107"/>
      <c r="F4" s="108"/>
      <c r="G4" s="77">
        <f ca="1">IFERROR(NOW()-F4,"-")</f>
        <v>45955.390779050926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45955.390779050926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45955.390779050926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45955.390779050926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45955.390779050926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45955.390779050926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45955.390779050926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45955.390779050926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45955.390779050926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45955.390779050926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45955.390779050926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45955.390779050926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45955.390779050926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45955.390779050926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45955.390779050926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45955.390779050926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45955.390779050926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45955.390779050926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45955.390779050926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45955.390779050926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45955.390779050926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45955.390779050926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45955.390779050926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45955.390779050926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45955.390779050926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45955.390779050926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45955.390779050926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45955.390779050926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45955.390779050926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45955.390779050926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45955.390779050926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45955.390779050926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45955.390779050926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45955.390779050926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45955.390779050926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45955.390779050926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45955.390779050926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45955.390779050926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45955.390779050926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45955.390779050926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45955.390779050926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45955.390779050926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45955.390779050926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45955.390779050926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45955.390779050926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45955.390779050926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45955.390779050926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45955.390779050926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45955.390779050926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45955.390779050926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45955.390779050926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45955.390779050926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45955.390779050926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45955.390779050926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45955.390779050926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45955.390779050926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45955.390779050926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45955.390779050926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45955.390779050926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45955.390779050926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45955.390779050926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45955.390779050926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45955.390779050926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45955.390779050926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45955.390779050926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45955.390779050926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45955.390779050926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45955.390779050926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45955.390779050926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45955.390779050926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45955.390779050926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45955.390779050926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45955.390779050926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45955.390779050926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45955.390779050926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45955.390779050926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45955.390779050926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45955.390779050926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45955.390779050926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45955.390779050926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45955.390779050926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45955.390779050926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45955.390779050926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45955.390779050926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45955.390779050926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45955.390779050926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45955.390779050926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45955.390779050926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45955.390779050926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45955.390779050926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45955.390779050926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45955.390779050926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45955.390779050926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45955.390779050926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45955.390779050926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45955.390779050926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45955.390779050926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45955.390779050926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45955.390779050926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45955.390779050926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45955.390779050926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45955.390779050926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45955.390779050926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45955.390779050926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45955.390779050926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45955.390779050926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45955.390779050926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45955.390779050926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45955.390779050926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45955.390779050926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45955.390779050926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45955.390779050926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45955.390779050926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45955.390779050926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45955.390779050926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45955.390779050926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45955.390779050926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45955.390779050926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45955.390779050926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45955.390779050926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45955.390779050926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45955.390779050926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45955.390779050926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45955.390779050926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45955.390779050926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45955.390779050926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45955.390779050926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45955.390779050926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45955.390779050926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45955.390779050926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45955.390779050926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45955.390779050926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45955.390779050926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45955.390779050926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45955.390779050926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45955.390779050926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45955.390779050926</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2025-10-25T06:23:19Z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