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4012" documentId="13_ncr:1_{F6CB121F-512D-4AA6-A0C1-0FB36C537598}" xr6:coauthVersionLast="47" xr6:coauthVersionMax="47" xr10:uidLastSave="{335B3702-2081-4476-A93E-1B1BF2D7CDF3}"/>
  <bookViews>
    <workbookView xWindow="-109" yWindow="-109" windowWidth="26301" windowHeight="14169" firstSheet="5" activeTab="2"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7" i="5" l="1"/>
  <c r="G7" i="5"/>
  <c r="I7" i="5"/>
  <c r="J7" i="5"/>
  <c r="L7" i="5"/>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5" i="5"/>
  <c r="B6"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G5" i="5"/>
  <c r="I5" i="5"/>
  <c r="J5" i="5"/>
  <c r="L5" i="5"/>
  <c r="G6" i="5"/>
  <c r="I6" i="5"/>
  <c r="J6" i="5"/>
  <c r="L6"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 i="5"/>
  <c r="G4" i="5"/>
  <c r="I4" i="5"/>
  <c r="J4" i="5"/>
  <c r="L4" i="5"/>
  <c r="L3" i="1"/>
  <c r="L4" i="1"/>
  <c r="L5" i="1"/>
  <c r="L6" i="1"/>
  <c r="L7" i="1"/>
  <c r="L8" i="1"/>
  <c r="L9" i="1"/>
  <c r="L10" i="1"/>
  <c r="L11" i="1"/>
  <c r="L12" i="1"/>
  <c r="L13" i="1"/>
  <c r="L14" i="1"/>
  <c r="L15" i="1"/>
  <c r="J3" i="1"/>
  <c r="J4" i="1"/>
  <c r="J5" i="1"/>
  <c r="J6" i="1"/>
  <c r="J7" i="1"/>
  <c r="J8" i="1"/>
  <c r="J9" i="1"/>
  <c r="J10" i="1"/>
  <c r="J11" i="1"/>
  <c r="J12" i="1"/>
  <c r="J13" i="1"/>
  <c r="J14" i="1"/>
  <c r="J15" i="1"/>
  <c r="I3" i="1"/>
  <c r="I4" i="1"/>
  <c r="I5" i="1"/>
  <c r="I6" i="1"/>
  <c r="I7" i="1"/>
  <c r="I8" i="1"/>
  <c r="I9" i="1"/>
  <c r="I10" i="1"/>
  <c r="I11" i="1"/>
  <c r="I12" i="1"/>
  <c r="I13" i="1"/>
  <c r="I14" i="1"/>
  <c r="I15" i="1"/>
  <c r="G3" i="1"/>
  <c r="G4" i="1"/>
  <c r="G5" i="1"/>
  <c r="G6" i="1"/>
  <c r="G7" i="1"/>
  <c r="G8" i="1"/>
  <c r="G9" i="1"/>
  <c r="G10" i="1"/>
  <c r="G11" i="1"/>
  <c r="G12" i="1"/>
  <c r="G13" i="1"/>
  <c r="G14" i="1"/>
  <c r="G15" i="1"/>
  <c r="B3" i="1"/>
  <c r="B4" i="1"/>
  <c r="B5" i="1"/>
  <c r="B6" i="1"/>
  <c r="B7" i="1"/>
  <c r="B8" i="1"/>
  <c r="B9" i="1"/>
  <c r="B10" i="1"/>
  <c r="B11" i="1"/>
  <c r="B12" i="1"/>
  <c r="B13" i="1"/>
  <c r="B14" i="1"/>
  <c r="B15"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alcChain>
</file>

<file path=xl/sharedStrings.xml><?xml version="1.0" encoding="utf-8"?>
<sst xmlns="http://schemas.openxmlformats.org/spreadsheetml/2006/main" count="180301" uniqueCount="39134">
  <si>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</si>
  <si>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</si>
  <si>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</si>
  <si>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</si>
  <si>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</si>
  <si>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</si>
  <si>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</si>
  <si>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</si>
  <si>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</si>
  <si>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</si>
  <si>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</si>
  <si>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</si>
  <si>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</si>
  <si>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</si>
  <si>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</si>
  <si>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</si>
  <si>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</si>
  <si>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</si>
  <si>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</si>
  <si>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</si>
  <si>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</si>
  <si>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</si>
  <si>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</si>
  <si>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</si>
  <si>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</si>
  <si>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</si>
  <si>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</si>
  <si>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</si>
  <si>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</si>
  <si>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</si>
  <si>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</si>
  <si>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</si>
  <si>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</si>
  <si>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</si>
  <si>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</si>
  <si>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</si>
  <si>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</si>
  <si>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</si>
  <si>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</si>
  <si>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</si>
  <si>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</si>
  <si>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</si>
  <si>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</si>
  <si>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</si>
  <si>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</si>
  <si>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</si>
  <si>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</si>
  <si>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</si>
  <si>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</si>
  <si>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</si>
  <si>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</si>
  <si>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</si>
  <si>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</si>
  <si>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</si>
  <si>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</si>
  <si>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</si>
  <si>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</si>
  <si>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</si>
  <si>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</si>
  <si>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</si>
  <si>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</si>
  <si>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</si>
  <si>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</si>
  <si>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</si>
  <si>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</si>
  <si>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</si>
  <si>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</si>
  <si>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</si>
  <si>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</si>
  <si>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</si>
  <si>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</si>
  <si>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</si>
  <si>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</si>
  <si>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</si>
  <si>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</si>
  <si>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</si>
  <si>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</si>
  <si>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</si>
  <si>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</si>
  <si>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</si>
  <si>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</si>
  <si>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</si>
  <si>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</si>
  <si>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</si>
  <si>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</si>
  <si>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</si>
  <si>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</si>
  <si>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</si>
  <si>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</si>
  <si>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</si>
  <si>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</si>
  <si>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</si>
  <si>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</si>
  <si>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</si>
  <si>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</si>
  <si>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</si>
  <si>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</si>
  <si>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</si>
  <si>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</si>
  <si>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</si>
  <si>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</si>
  <si>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</si>
  <si>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</si>
  <si>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</si>
  <si>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</si>
  <si>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</si>
  <si>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</si>
  <si>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</si>
  <si>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</si>
  <si>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</si>
  <si>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</si>
  <si>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</si>
  <si>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</si>
  <si>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</si>
  <si>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</si>
  <si>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</si>
  <si>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</si>
  <si>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</si>
  <si>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</si>
  <si>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</si>
  <si>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</si>
  <si>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</si>
  <si>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</si>
  <si>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</si>
  <si>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</si>
  <si>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</si>
  <si>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</si>
  <si>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</si>
  <si>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</si>
  <si>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</si>
  <si>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</si>
  <si>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</si>
  <si>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</si>
  <si>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</si>
  <si>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</si>
  <si>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</si>
  <si>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</si>
  <si>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</si>
  <si>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</si>
  <si>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</si>
  <si>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</si>
  <si>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</si>
  <si>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</si>
  <si>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</si>
  <si>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</si>
  <si>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</si>
  <si>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</si>
  <si>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</si>
  <si>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</si>
  <si>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</si>
  <si>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</si>
  <si>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</si>
  <si>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</si>
  <si>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</si>
  <si>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</si>
  <si>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</si>
  <si>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</si>
  <si>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</si>
  <si>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</si>
  <si>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</si>
  <si>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</si>
  <si>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</si>
  <si>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</si>
  <si>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</si>
  <si>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</si>
  <si>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</si>
  <si>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</si>
  <si>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</si>
  <si>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</si>
  <si>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</si>
  <si>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</si>
  <si>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</si>
  <si>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</si>
  <si>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</si>
  <si>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</si>
  <si>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</si>
  <si>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</si>
  <si>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</si>
  <si>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</si>
  <si>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</si>
  <si>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</si>
  <si>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</si>
  <si>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</si>
  <si>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</si>
  <si>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</si>
  <si>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</si>
  <si>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</si>
  <si>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</si>
  <si>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</si>
  <si>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</si>
  <si>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</si>
  <si>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</si>
  <si>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</si>
  <si>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</si>
  <si>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</si>
  <si>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</si>
  <si>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</si>
  <si>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</si>
  <si>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</si>
  <si>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</si>
  <si>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</si>
  <si>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</si>
  <si>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</si>
  <si>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</si>
  <si>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</si>
  <si>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</si>
  <si>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</si>
  <si>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</si>
  <si>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</si>
  <si>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</si>
  <si>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</si>
  <si>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</si>
  <si>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</si>
  <si>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</si>
  <si>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</si>
  <si>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</si>
  <si>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</si>
  <si>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</si>
  <si>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</si>
  <si>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</si>
  <si>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</si>
  <si>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</si>
  <si>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</si>
  <si>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</si>
  <si>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</si>
  <si>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</si>
  <si>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</si>
  <si>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</si>
  <si>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</si>
  <si>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</si>
  <si>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</si>
  <si>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</si>
  <si>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</si>
  <si>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</si>
  <si>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</si>
  <si>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</si>
  <si>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</si>
  <si>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</si>
  <si>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</si>
  <si>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</si>
  <si>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</si>
  <si>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</si>
  <si>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</si>
  <si>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</si>
  <si>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</si>
  <si>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</si>
  <si>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</si>
  <si>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</si>
  <si>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</si>
  <si>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</si>
  <si>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</si>
  <si>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</si>
  <si>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</si>
  <si>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</si>
  <si>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</si>
  <si>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</si>
  <si>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</si>
  <si>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</si>
  <si>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</si>
  <si>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</si>
  <si>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</si>
  <si>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</si>
  <si>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</si>
  <si>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</si>
  <si>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</si>
  <si>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</si>
  <si>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</si>
  <si>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</si>
  <si>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</si>
  <si>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</si>
  <si>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</si>
  <si>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</si>
  <si>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</si>
  <si>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</si>
  <si>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</si>
  <si>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</si>
  <si>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</si>
  <si>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</si>
  <si>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</si>
  <si>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</si>
  <si>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</si>
  <si>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</si>
  <si>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</si>
  <si>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</si>
  <si>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</si>
  <si>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</si>
  <si>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</si>
  <si>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</si>
  <si>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</si>
  <si>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</si>
  <si>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</si>
  <si>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</si>
  <si>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</si>
  <si>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</si>
  <si>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</si>
  <si>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</si>
  <si>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</si>
  <si>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</si>
  <si>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</si>
  <si>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</si>
  <si>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</si>
  <si>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</si>
  <si>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</si>
  <si>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</si>
  <si>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</si>
  <si>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</si>
  <si>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</si>
  <si>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</si>
  <si>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</si>
  <si>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</si>
  <si>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</si>
  <si>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</si>
  <si>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</si>
  <si>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</si>
  <si>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</si>
  <si>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</si>
  <si>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</si>
  <si>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</si>
  <si>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</si>
  <si>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</si>
  <si>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</si>
  <si>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</si>
  <si>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</si>
  <si>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</si>
  <si>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</si>
  <si>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</si>
  <si>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</si>
  <si>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</si>
  <si>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</si>
  <si>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</si>
  <si>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</si>
  <si>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</si>
  <si>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</si>
  <si>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</si>
  <si>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</si>
  <si>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</si>
  <si>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</si>
  <si>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</si>
  <si>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</si>
  <si>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</si>
  <si>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</si>
  <si>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</si>
  <si>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</si>
  <si>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</si>
  <si>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</si>
  <si>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</si>
  <si>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</si>
  <si>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</si>
  <si>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</si>
  <si>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</si>
  <si>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</si>
  <si>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</si>
  <si>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</si>
  <si>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</si>
  <si>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</si>
  <si>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</si>
  <si>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</si>
  <si>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</si>
  <si>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</si>
  <si>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</si>
  <si>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</si>
  <si>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</si>
  <si>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</si>
  <si>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</si>
  <si>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</si>
  <si>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</si>
  <si>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</si>
  <si>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</si>
  <si>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</si>
  <si>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</si>
  <si>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</si>
  <si>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</si>
  <si>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</si>
  <si>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</si>
  <si>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</si>
  <si>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</si>
  <si>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</si>
  <si>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</si>
  <si>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</si>
  <si>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</si>
  <si>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</si>
  <si>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</si>
  <si>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</si>
  <si>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</si>
  <si>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</si>
  <si>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</si>
  <si>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</si>
  <si>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</si>
  <si>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</si>
  <si>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</si>
  <si>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</si>
  <si>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</si>
  <si>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</si>
  <si>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</si>
  <si>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</si>
  <si>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</si>
  <si>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</si>
  <si>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</si>
  <si>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</si>
  <si>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</si>
  <si>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</si>
  <si>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</si>
  <si>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</si>
  <si>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</si>
  <si>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</si>
  <si>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</si>
  <si>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</si>
  <si>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</si>
  <si>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</si>
  <si>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</si>
  <si>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</si>
  <si>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</si>
  <si>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</si>
  <si>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</si>
  <si>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</si>
  <si>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</si>
  <si>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</si>
  <si>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</si>
  <si>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</si>
  <si>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</si>
  <si>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</si>
  <si>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</si>
  <si>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</si>
  <si>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</si>
  <si>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</si>
  <si>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</si>
  <si>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</si>
  <si>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</si>
  <si>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</si>
  <si>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</si>
  <si>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</si>
  <si>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</si>
  <si>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</si>
  <si>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</si>
  <si>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</si>
  <si>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</si>
  <si>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</si>
  <si>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</si>
  <si>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</si>
  <si>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</si>
  <si>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</si>
  <si>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</si>
  <si>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</si>
  <si>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</si>
  <si>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</si>
  <si>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</si>
  <si>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</si>
  <si>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</si>
  <si>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</si>
  <si>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</si>
  <si>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</si>
  <si>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</si>
  <si>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</si>
  <si>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</si>
  <si>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</si>
  <si>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</si>
  <si>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</si>
  <si>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</si>
  <si>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</si>
  <si>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</si>
  <si>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</si>
  <si>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</si>
  <si>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</si>
  <si>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</si>
  <si>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</si>
  <si>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</si>
  <si>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</si>
  <si>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</si>
  <si>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</si>
  <si>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</si>
  <si>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</si>
  <si>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</si>
  <si>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</si>
  <si>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</si>
  <si>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</si>
  <si>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</si>
  <si>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</si>
  <si>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</si>
  <si>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</si>
  <si>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</si>
  <si>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</si>
  <si>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</si>
  <si>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</si>
  <si>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</si>
  <si>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</si>
  <si>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</si>
  <si>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</si>
  <si>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</si>
  <si>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</si>
  <si>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</si>
  <si>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</si>
  <si>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</si>
  <si>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</si>
  <si>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</si>
  <si>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</si>
  <si>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</si>
  <si>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</si>
  <si>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</si>
  <si>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</si>
  <si>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</si>
  <si>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</si>
  <si>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</si>
  <si>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</si>
  <si>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</si>
  <si>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</si>
  <si>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</si>
  <si>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</si>
  <si>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</si>
  <si>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</si>
  <si>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</si>
  <si>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</si>
  <si>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</si>
  <si>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</si>
  <si>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</si>
  <si>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</si>
  <si>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</si>
  <si>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</si>
  <si>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</si>
  <si>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</si>
  <si>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</si>
  <si>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</si>
  <si>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</si>
  <si>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</si>
  <si>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</si>
  <si>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</si>
  <si>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</si>
  <si>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</si>
  <si>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</si>
  <si>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</si>
  <si>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</si>
  <si>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</si>
  <si>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</si>
  <si>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</si>
  <si>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</si>
  <si>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</si>
  <si>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</si>
  <si>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</si>
  <si>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</si>
  <si>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</si>
  <si>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</si>
  <si>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</si>
  <si>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</si>
  <si>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</si>
  <si>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</si>
  <si>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</si>
  <si>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</si>
  <si>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</si>
  <si>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</si>
  <si>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</si>
  <si>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</si>
  <si>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</si>
  <si>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</si>
  <si>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</si>
  <si>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</si>
  <si>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</si>
  <si>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</si>
  <si>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</si>
  <si>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</si>
  <si>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</si>
  <si>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</si>
  <si>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</si>
  <si>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</si>
  <si>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</si>
  <si>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</si>
  <si>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</si>
  <si>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</si>
  <si>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</si>
  <si>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</si>
  <si>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</si>
  <si>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</si>
  <si>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</si>
  <si>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</si>
  <si>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</si>
  <si>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</si>
  <si>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</si>
  <si>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</si>
  <si>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</si>
  <si>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</si>
  <si>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</si>
  <si>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</si>
  <si>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</si>
  <si>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</si>
  <si>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</si>
  <si>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</si>
  <si>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</si>
  <si>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</si>
  <si>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</si>
  <si>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</si>
  <si>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</si>
  <si>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</si>
  <si>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</si>
  <si>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</si>
  <si>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</si>
  <si>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</si>
  <si>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</si>
  <si>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</si>
  <si>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</si>
  <si>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</si>
  <si>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</si>
  <si>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</si>
  <si>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</si>
  <si>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</si>
  <si>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</si>
  <si>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</si>
  <si>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</si>
  <si>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</si>
  <si>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</si>
  <si>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</si>
  <si>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</si>
  <si>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</si>
  <si>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</si>
  <si>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</si>
  <si>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</si>
  <si>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</si>
  <si>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</si>
  <si>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</si>
  <si>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</si>
  <si>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</si>
  <si>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</si>
  <si>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</si>
  <si>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</si>
  <si>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</si>
  <si>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</si>
  <si>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</si>
  <si>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</si>
  <si>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</si>
  <si>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</si>
  <si>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</si>
  <si>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</si>
  <si>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</si>
  <si>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</si>
  <si>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</si>
  <si>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</si>
  <si>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</si>
  <si>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</si>
  <si>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</si>
  <si>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</si>
  <si>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</si>
  <si>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</si>
  <si>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</si>
  <si>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</si>
  <si>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</si>
  <si>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</si>
  <si>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</si>
  <si>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</si>
  <si>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</si>
  <si>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</si>
  <si>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</si>
  <si>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</si>
  <si>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</si>
  <si>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</si>
  <si>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</si>
  <si>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</si>
  <si>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</si>
  <si>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</si>
  <si>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</si>
  <si>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</si>
  <si>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</si>
  <si>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</si>
  <si>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</si>
  <si>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</si>
  <si>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</si>
  <si>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</si>
  <si>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</si>
  <si>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</si>
  <si>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</si>
  <si>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</si>
  <si>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</si>
  <si>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</si>
  <si>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</si>
  <si>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</si>
  <si>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</si>
  <si>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</si>
  <si>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</si>
  <si>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</si>
  <si>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</si>
  <si>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</si>
  <si>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</si>
  <si>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</si>
  <si>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</si>
  <si>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</si>
  <si>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</si>
  <si>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</si>
  <si>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</si>
  <si>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</si>
  <si>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</si>
  <si>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</si>
  <si>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</si>
  <si>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</si>
  <si>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</si>
  <si>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</si>
  <si>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</si>
  <si>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</si>
  <si>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</si>
  <si>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</si>
  <si>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</si>
  <si>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</si>
  <si>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</si>
  <si>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</si>
  <si>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</si>
  <si>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</si>
  <si>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</si>
  <si>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</si>
  <si>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</si>
  <si>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</si>
  <si>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</si>
  <si>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</si>
  <si>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</si>
  <si>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</si>
  <si>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</si>
  <si>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</si>
  <si>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</si>
  <si>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</si>
  <si>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</si>
  <si>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</si>
  <si>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</si>
  <si>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</si>
  <si>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</si>
  <si>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</si>
  <si>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</si>
  <si>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</si>
  <si>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</si>
  <si>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</si>
  <si>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</si>
  <si>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</si>
  <si>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</si>
  <si>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</si>
  <si>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</si>
  <si>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</si>
  <si>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</si>
  <si>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</si>
  <si>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</si>
  <si>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</si>
  <si>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</si>
  <si>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</si>
  <si>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</si>
  <si>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</si>
  <si>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</si>
  <si>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</si>
  <si>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</si>
  <si>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</si>
  <si>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</si>
  <si>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</si>
  <si>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</si>
  <si>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</si>
  <si>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</si>
  <si>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</si>
  <si>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</si>
  <si>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</si>
  <si>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</si>
  <si>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</si>
  <si>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</si>
  <si>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</si>
  <si>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</si>
  <si>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</si>
  <si>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</si>
  <si>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</si>
  <si>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</si>
  <si>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</si>
  <si>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</si>
  <si>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</si>
  <si>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</si>
  <si>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</si>
  <si>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</si>
  <si>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</si>
  <si>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</si>
  <si>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</si>
  <si>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</si>
  <si>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</si>
  <si>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</si>
  <si>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</si>
  <si>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</si>
  <si>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</si>
  <si>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</si>
  <si>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</si>
  <si>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</si>
  <si>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</si>
  <si>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</si>
  <si>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</si>
  <si>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</si>
  <si>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</si>
  <si>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</si>
  <si>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</si>
  <si>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</si>
  <si>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</si>
  <si>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</si>
  <si>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</si>
  <si>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</si>
  <si>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</si>
  <si>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</si>
  <si>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</si>
  <si>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</si>
  <si>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</si>
  <si>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</si>
  <si>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</si>
  <si>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</si>
  <si>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</si>
  <si>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</si>
  <si>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</si>
  <si>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</si>
  <si>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</si>
  <si>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</si>
  <si>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</si>
  <si>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</si>
  <si>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</si>
  <si>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</si>
  <si>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</si>
  <si>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</si>
  <si>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</si>
  <si>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</si>
  <si>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</si>
  <si>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</si>
  <si>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</si>
  <si>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</si>
  <si>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</si>
  <si>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</si>
  <si>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</si>
  <si>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</si>
  <si>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</si>
  <si>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</si>
  <si>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</si>
  <si>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</si>
  <si>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</si>
  <si>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</si>
  <si>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</si>
  <si>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</si>
  <si>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</si>
  <si>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</si>
  <si>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</si>
  <si>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</si>
  <si>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</si>
  <si>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</si>
  <si>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</si>
  <si>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</si>
  <si>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</si>
  <si>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</si>
  <si>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</si>
  <si>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</si>
  <si>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</si>
  <si>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</si>
  <si>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</si>
  <si>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</si>
  <si>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</si>
  <si>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</si>
  <si>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</si>
  <si>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</si>
  <si>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</si>
  <si>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</si>
  <si>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</si>
  <si>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</si>
  <si>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</si>
  <si>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</si>
  <si>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</si>
  <si>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</si>
  <si>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</si>
  <si>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</si>
  <si>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</si>
  <si>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</si>
  <si>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</si>
  <si>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</si>
  <si>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</si>
  <si>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</si>
  <si>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</si>
  <si>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</si>
  <si>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</si>
  <si>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</si>
  <si>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</si>
  <si>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</si>
  <si>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</si>
  <si>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</si>
  <si>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</si>
  <si>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</si>
  <si>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</si>
  <si>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</si>
  <si>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</si>
  <si>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</si>
  <si>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</si>
  <si>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</si>
  <si>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</si>
  <si>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</si>
  <si>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</si>
  <si>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</si>
  <si>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</si>
  <si>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</si>
  <si>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</si>
  <si>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</si>
  <si>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</si>
  <si>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</si>
  <si>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</si>
  <si>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</si>
  <si>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</si>
  <si>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</si>
  <si>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</si>
  <si>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</si>
  <si>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</si>
  <si>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</si>
  <si>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</si>
  <si>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</si>
  <si>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</si>
  <si>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</si>
  <si>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</si>
  <si>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</si>
  <si>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</si>
  <si>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</si>
  <si>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</si>
  <si>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</si>
  <si>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</si>
  <si>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</si>
  <si>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</si>
  <si>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</si>
  <si>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</si>
  <si>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</si>
  <si>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</si>
  <si>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</si>
  <si>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</si>
  <si>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</si>
  <si>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</si>
  <si>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</si>
  <si>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</si>
  <si>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</si>
  <si>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</si>
  <si>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</si>
  <si>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</si>
  <si>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</si>
  <si>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</si>
  <si>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</si>
  <si>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</si>
  <si>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</si>
  <si>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</si>
  <si>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</si>
  <si>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</si>
  <si>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</si>
  <si>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</si>
  <si>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</si>
  <si>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</si>
  <si>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</si>
  <si>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</si>
  <si>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</si>
  <si>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</si>
  <si>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</si>
  <si>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</si>
  <si>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</si>
  <si>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</si>
  <si>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</si>
  <si>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</si>
  <si>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</si>
  <si>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</si>
  <si>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</si>
  <si>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</si>
  <si>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</si>
  <si>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</si>
  <si>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</si>
  <si>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</si>
  <si>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</si>
  <si>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</si>
  <si>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</si>
  <si>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</si>
  <si>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</si>
  <si>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</si>
  <si>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</si>
  <si>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</si>
  <si>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</si>
  <si>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</si>
  <si>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</si>
  <si>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</si>
  <si>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</si>
  <si>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</si>
  <si>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</si>
  <si>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</si>
  <si>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</si>
  <si>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</si>
  <si>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</si>
  <si>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</si>
  <si>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</si>
  <si>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</si>
  <si>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</si>
  <si>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</si>
  <si>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</si>
  <si>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</si>
  <si>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</si>
  <si>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</si>
  <si>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</si>
  <si>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</si>
  <si>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</si>
  <si>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</si>
  <si>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</si>
  <si>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</si>
  <si>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</si>
  <si>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</si>
  <si>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</si>
  <si>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</si>
  <si>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</si>
  <si>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</si>
  <si>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</si>
  <si>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</si>
  <si>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</si>
  <si>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</si>
  <si>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</si>
  <si>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</si>
  <si>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</si>
  <si>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</si>
  <si>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</si>
  <si>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</si>
  <si>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</si>
  <si>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</si>
  <si>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</si>
  <si>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</si>
  <si>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</si>
  <si>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</si>
  <si>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</si>
  <si>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</si>
  <si>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</si>
  <si>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</si>
  <si>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</si>
  <si>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</si>
  <si>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</si>
  <si>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</si>
  <si>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</si>
  <si>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</si>
  <si>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</si>
  <si>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</si>
  <si>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</si>
  <si>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</si>
  <si>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</si>
  <si>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</si>
  <si>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</si>
  <si>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</si>
  <si>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</si>
  <si>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</si>
  <si>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</si>
  <si>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</si>
  <si>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</si>
  <si>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</si>
  <si>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</si>
  <si>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</si>
  <si>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</si>
  <si>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</si>
  <si>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</si>
  <si>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</si>
  <si>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</si>
  <si>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</si>
  <si>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</si>
  <si>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</si>
  <si>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</si>
  <si>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</si>
  <si>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</si>
  <si>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</si>
  <si>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</si>
  <si>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</si>
  <si>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</si>
  <si>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</si>
  <si>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</si>
  <si>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</si>
  <si>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</si>
  <si>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</si>
  <si>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</si>
  <si>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</si>
  <si>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</si>
  <si>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</si>
  <si>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</si>
  <si>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</si>
  <si>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</si>
  <si>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</si>
  <si>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</si>
  <si>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</si>
  <si>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</si>
  <si>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</si>
  <si>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</si>
  <si>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</si>
  <si>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</si>
  <si>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</si>
  <si>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</si>
  <si>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</si>
  <si>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</si>
  <si>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</si>
  <si>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</si>
  <si>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</si>
  <si>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</si>
  <si>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</si>
  <si>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</si>
  <si>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</si>
  <si>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</si>
  <si>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</si>
  <si>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</si>
  <si>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</si>
  <si>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</si>
  <si>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</si>
  <si>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</si>
  <si>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</si>
  <si>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</si>
  <si>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</si>
  <si>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</si>
  <si>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</si>
  <si>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</si>
  <si>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</si>
  <si>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</si>
  <si>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</si>
  <si>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</si>
  <si>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</si>
  <si>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</si>
  <si>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</si>
  <si>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</si>
  <si>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</si>
  <si>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</si>
  <si>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</si>
  <si>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</si>
  <si>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</si>
  <si>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</si>
  <si>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</si>
  <si>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</si>
  <si>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</si>
  <si>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</si>
  <si>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</si>
  <si>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</si>
  <si>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</si>
  <si>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</si>
  <si>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</si>
  <si>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</si>
  <si>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</si>
  <si>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</si>
  <si>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</si>
  <si>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</si>
  <si>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</si>
  <si>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</si>
  <si>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</si>
  <si>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</si>
  <si>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</si>
  <si>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</si>
  <si>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</si>
  <si>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</si>
  <si>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</si>
  <si>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</si>
  <si>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</si>
  <si>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</si>
  <si>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</si>
  <si>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</si>
  <si>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</si>
  <si>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</si>
  <si>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</si>
  <si>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</si>
  <si>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</si>
  <si>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</si>
  <si>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</si>
  <si>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</si>
  <si>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</si>
  <si>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</si>
  <si>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</si>
  <si>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</si>
  <si>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</si>
  <si>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</si>
  <si>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</si>
  <si>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</si>
  <si>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</si>
  <si>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</si>
  <si>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</si>
  <si>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</si>
  <si>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</si>
  <si>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</si>
  <si>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</si>
  <si>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</si>
  <si>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</si>
  <si>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</si>
  <si>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</si>
  <si>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</si>
  <si>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</si>
  <si>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</si>
  <si>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</si>
  <si>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</si>
  <si>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</si>
  <si>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</si>
  <si>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</si>
  <si>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</si>
  <si>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</si>
  <si>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</si>
  <si>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</si>
  <si>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</si>
  <si>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</si>
  <si>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</si>
  <si>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</si>
  <si>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</si>
  <si>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</si>
  <si>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</si>
  <si>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</si>
  <si>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</si>
  <si>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</si>
  <si>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</si>
  <si>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</si>
  <si>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</si>
  <si>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</si>
  <si>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</si>
  <si>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</si>
  <si>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</si>
  <si>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</si>
  <si>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</si>
  <si>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</si>
  <si>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</si>
  <si>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</si>
  <si>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</si>
  <si>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</si>
  <si>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</si>
  <si>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</si>
  <si>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</si>
  <si>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</si>
  <si>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</si>
  <si>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</si>
  <si>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</si>
  <si>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</si>
  <si>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</si>
  <si>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</si>
  <si>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</si>
  <si>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</si>
  <si>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</si>
  <si>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</si>
  <si>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</si>
  <si>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</si>
  <si>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</si>
  <si>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</si>
  <si>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</si>
  <si>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</si>
  <si>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</si>
  <si>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</si>
  <si>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</si>
  <si>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</si>
  <si>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</si>
  <si>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</si>
  <si>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</si>
  <si>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</si>
  <si>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</si>
  <si>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</si>
  <si>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</si>
  <si>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</si>
  <si>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</si>
  <si>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</si>
  <si>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</si>
  <si>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</si>
  <si>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</si>
  <si>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</si>
  <si>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</si>
  <si>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</si>
  <si>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</si>
  <si>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</si>
  <si>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</si>
  <si>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</si>
  <si>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</si>
  <si>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</si>
  <si>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</si>
  <si>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</si>
  <si>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</si>
  <si>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</si>
  <si>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</si>
  <si>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</si>
  <si>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</si>
  <si>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</si>
  <si>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</si>
  <si>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</si>
  <si>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</si>
  <si>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</si>
  <si>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</si>
  <si>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</si>
  <si>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</si>
  <si>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</si>
  <si>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</si>
  <si>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</si>
  <si>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</si>
  <si>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</si>
  <si>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</si>
  <si>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</si>
  <si>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</si>
  <si>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</si>
  <si>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</si>
  <si>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</si>
  <si>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</si>
  <si>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</si>
  <si>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</si>
  <si>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</si>
  <si>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</si>
  <si>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</si>
  <si>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</si>
  <si>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</si>
  <si>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</si>
  <si>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</si>
  <si>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</si>
  <si>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</si>
  <si>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</si>
  <si>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</si>
  <si>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</si>
  <si>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</si>
  <si>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</si>
  <si>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</si>
  <si>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</si>
  <si>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</si>
  <si>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</si>
  <si>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</si>
  <si>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</si>
  <si>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</si>
  <si>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</si>
  <si>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</si>
  <si>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</si>
  <si>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</si>
  <si>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</si>
  <si>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</si>
  <si>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</si>
  <si>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</si>
  <si>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</si>
  <si>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</si>
  <si>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</si>
  <si>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</si>
  <si>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</si>
  <si>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</si>
  <si>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</si>
  <si>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</si>
  <si>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</si>
  <si>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</si>
  <si>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</si>
  <si>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</si>
  <si>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</si>
  <si>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</si>
  <si>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</si>
  <si>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</si>
  <si>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</si>
  <si>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</si>
  <si>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</si>
  <si>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</si>
  <si>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</si>
  <si>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</si>
  <si>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</si>
  <si>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</si>
  <si>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</si>
  <si>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</si>
  <si>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</si>
  <si>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</si>
  <si>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</si>
  <si>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</si>
  <si>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</si>
  <si>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</si>
  <si>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</si>
  <si>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</si>
  <si>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</si>
  <si>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</si>
  <si>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</si>
  <si>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</si>
  <si>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</si>
  <si>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</si>
  <si>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</si>
  <si>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</si>
  <si>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</si>
  <si>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</si>
  <si>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</si>
  <si>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</si>
  <si>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</si>
  <si>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</si>
  <si>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</si>
  <si>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</si>
  <si>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</si>
  <si>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</si>
  <si>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</si>
  <si>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</si>
  <si>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</si>
  <si>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</si>
  <si>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</si>
  <si>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</si>
  <si>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</si>
  <si>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</si>
  <si>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</si>
  <si>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</si>
  <si>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</si>
  <si>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</si>
  <si>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</si>
  <si>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</si>
  <si>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</si>
  <si>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</si>
  <si>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</si>
  <si>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</si>
  <si>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</si>
  <si>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</si>
  <si>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</si>
  <si>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</si>
  <si>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</si>
  <si>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</si>
  <si>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</si>
  <si>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</si>
  <si>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</si>
  <si>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</si>
  <si>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</si>
  <si>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</si>
  <si>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</si>
  <si>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</si>
  <si>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</si>
  <si>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</si>
  <si>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</si>
  <si>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</si>
  <si>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</si>
  <si>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</si>
  <si>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</si>
  <si>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</si>
  <si>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</si>
  <si>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</si>
  <si>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</si>
  <si>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</si>
  <si>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</si>
  <si>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</si>
  <si>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</si>
  <si>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</si>
  <si>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</si>
  <si>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</si>
  <si>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</si>
  <si>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</si>
  <si>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</si>
  <si>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</si>
  <si>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</si>
  <si>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</si>
  <si>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</si>
  <si>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</si>
  <si>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</si>
  <si>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</si>
  <si>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</si>
  <si>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</si>
  <si>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</si>
  <si>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</si>
  <si>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</si>
  <si>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</si>
  <si>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</si>
  <si>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</si>
  <si>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</si>
  <si>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</si>
  <si>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</si>
  <si>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</si>
  <si>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</si>
  <si>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</si>
  <si>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</si>
  <si>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</si>
  <si>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</si>
  <si>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</si>
  <si>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</si>
  <si>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</si>
  <si>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</si>
  <si>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</si>
  <si>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</si>
  <si>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</si>
  <si>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</si>
  <si>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</si>
  <si>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</si>
  <si>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</si>
  <si>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</si>
  <si>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</si>
  <si>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</si>
  <si>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</si>
  <si>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</si>
  <si>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</si>
  <si>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</si>
  <si>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</si>
  <si>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</si>
  <si>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</si>
  <si>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</si>
  <si>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</si>
  <si>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</si>
  <si>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</si>
  <si>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</si>
  <si>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</si>
  <si>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</si>
  <si>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</si>
  <si>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</si>
  <si>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</si>
  <si>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</si>
  <si>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</si>
  <si>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</si>
  <si>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</si>
  <si>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</si>
  <si>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</si>
  <si>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</si>
  <si>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</si>
  <si>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</si>
  <si>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</si>
  <si>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</si>
  <si>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</si>
  <si>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</si>
  <si>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</si>
  <si>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</si>
  <si>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</si>
  <si>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</si>
  <si>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</si>
  <si>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</si>
  <si>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</si>
  <si>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</si>
  <si>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</si>
  <si>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</si>
  <si>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</si>
  <si>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</si>
  <si>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</si>
  <si>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</si>
  <si>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</si>
  <si>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</si>
  <si>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</si>
  <si>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</si>
  <si>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</si>
  <si>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</si>
  <si>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</si>
  <si>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</si>
  <si>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</si>
  <si>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</si>
  <si>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</si>
  <si>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</si>
  <si>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</si>
  <si>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</si>
  <si>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</si>
  <si>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</si>
  <si>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</si>
  <si>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</si>
  <si>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</si>
  <si>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</si>
  <si>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</si>
  <si>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</si>
  <si>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</si>
  <si>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</si>
  <si>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</si>
  <si>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</si>
  <si>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</si>
  <si>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</si>
  <si>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</si>
  <si>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</si>
  <si>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</si>
  <si>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</si>
  <si>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</si>
  <si>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</si>
  <si>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</si>
  <si>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</si>
  <si>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</si>
  <si>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</si>
  <si>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</si>
  <si>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</si>
  <si>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</si>
  <si>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</si>
  <si>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</si>
  <si>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</si>
  <si>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</si>
  <si>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</si>
  <si>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</si>
  <si>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</si>
  <si>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</si>
  <si>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</si>
  <si>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</si>
  <si>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</si>
  <si>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</si>
  <si>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</si>
  <si>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</si>
  <si>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</si>
  <si>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</si>
  <si>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</si>
  <si>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</si>
  <si>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</si>
  <si>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</si>
  <si>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</si>
  <si>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</si>
  <si>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</si>
  <si>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</si>
  <si>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</si>
  <si>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</si>
  <si>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</si>
  <si>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</si>
  <si>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</si>
  <si>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</si>
  <si>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</si>
  <si>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</si>
  <si>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</si>
  <si>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</si>
  <si>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</si>
  <si>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</si>
  <si>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</si>
  <si>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</si>
  <si>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</si>
  <si>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</si>
  <si>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</si>
  <si>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</si>
  <si>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</si>
  <si>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</si>
  <si>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</si>
  <si>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</si>
  <si>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</si>
  <si>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</si>
  <si>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</si>
  <si>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</si>
  <si>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</si>
  <si>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</si>
  <si>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</si>
  <si>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</si>
  <si>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</si>
  <si>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</si>
  <si>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</si>
  <si>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</si>
  <si>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</si>
  <si>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</si>
  <si>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</si>
  <si>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</si>
  <si>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</si>
  <si>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</si>
  <si>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</si>
  <si>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</si>
  <si>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</si>
  <si>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</si>
  <si>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</si>
  <si>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</si>
  <si>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</si>
  <si>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</si>
  <si>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</si>
  <si>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</si>
  <si>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</si>
  <si>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</si>
  <si>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</si>
  <si>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</si>
  <si>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</si>
  <si>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</si>
  <si>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</si>
  <si>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</si>
  <si>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</si>
  <si>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</si>
  <si>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</si>
  <si>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</si>
  <si>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</si>
  <si>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</si>
  <si>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</si>
  <si>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</si>
  <si>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</si>
  <si>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</si>
  <si>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</si>
  <si>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</si>
  <si>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</si>
  <si>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</si>
  <si>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</si>
  <si>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</si>
  <si>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</si>
  <si>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</si>
  <si>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</si>
  <si>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</si>
  <si>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</si>
  <si>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</si>
  <si>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</si>
  <si>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</si>
  <si>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</si>
  <si>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</si>
  <si>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</si>
  <si>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</si>
  <si>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</si>
  <si>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</si>
  <si>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</si>
  <si>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</si>
  <si>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</si>
  <si>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</si>
  <si>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</si>
  <si>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</si>
  <si>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</si>
  <si>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</si>
  <si>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</si>
  <si>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</si>
  <si>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</si>
  <si>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</si>
  <si>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</si>
  <si>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</si>
  <si>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</si>
  <si>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</si>
  <si>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</si>
  <si>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</si>
  <si>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</si>
  <si>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</si>
  <si>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</si>
  <si>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</si>
  <si>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</si>
  <si>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</si>
  <si>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</si>
  <si>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</si>
  <si>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</si>
  <si>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</si>
  <si>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</si>
  <si>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</si>
  <si>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</si>
  <si>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</si>
  <si>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</si>
  <si>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</si>
  <si>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</si>
  <si>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</si>
  <si>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</si>
  <si>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</si>
  <si>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</si>
  <si>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</si>
  <si>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</si>
  <si>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</si>
  <si>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</si>
  <si>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</si>
  <si>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</si>
  <si>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</si>
  <si>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</si>
  <si>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</si>
  <si>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</si>
  <si>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</si>
  <si>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</si>
  <si>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</si>
  <si>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</si>
  <si>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</si>
  <si>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</si>
  <si>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</si>
  <si>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</si>
  <si>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</si>
  <si>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</si>
  <si>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</si>
  <si>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</si>
  <si>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</si>
  <si>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</si>
  <si>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</si>
  <si>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</si>
  <si>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</si>
  <si>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</si>
  <si>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</si>
  <si>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</si>
  <si>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</si>
  <si>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</si>
  <si>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</si>
  <si>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</si>
  <si>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</si>
  <si>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</si>
  <si>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</si>
  <si>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</si>
  <si>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</si>
  <si>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</si>
  <si>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</si>
  <si>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</si>
  <si>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</si>
  <si>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</si>
  <si>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</si>
  <si>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</si>
  <si>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</si>
  <si>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</si>
  <si>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</si>
  <si>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</si>
  <si>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</si>
  <si>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</si>
  <si>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</si>
  <si>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</si>
  <si>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</si>
  <si>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</si>
  <si>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</si>
  <si>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</si>
  <si>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</si>
  <si>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</si>
  <si>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</si>
  <si>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</si>
  <si>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</si>
  <si>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</si>
  <si>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</si>
  <si>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</si>
  <si>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</si>
  <si>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</si>
  <si>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</si>
  <si>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</si>
  <si>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</si>
  <si>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</si>
  <si>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</si>
  <si>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</si>
  <si>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</si>
  <si>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</si>
  <si>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</si>
  <si>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</si>
  <si>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</si>
  <si>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</si>
  <si>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</si>
  <si>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</si>
  <si>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</si>
  <si>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</si>
  <si>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</si>
  <si>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</si>
  <si>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</si>
  <si>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</si>
  <si>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</si>
  <si>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</si>
  <si>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</si>
  <si>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</si>
  <si>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</si>
  <si>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</si>
  <si>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</si>
  <si>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</si>
  <si>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</si>
  <si>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</si>
  <si>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</si>
  <si>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</si>
  <si>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</si>
  <si>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</si>
  <si>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</si>
  <si>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</si>
  <si>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</si>
  <si>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</si>
  <si>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</si>
  <si>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</si>
  <si>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</si>
  <si>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</si>
  <si>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</si>
  <si>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</si>
  <si>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</si>
  <si>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</si>
  <si>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</si>
  <si>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</si>
  <si>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</si>
  <si>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</si>
  <si>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</si>
  <si>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</si>
  <si>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</si>
  <si>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</si>
  <si>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</si>
  <si>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</si>
  <si>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</si>
  <si>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</si>
  <si>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</si>
  <si>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</si>
  <si>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</si>
  <si>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</si>
  <si>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</si>
  <si>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</si>
  <si>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</si>
  <si>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</si>
  <si>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</si>
  <si>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</si>
  <si>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</si>
  <si>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</si>
  <si>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</si>
  <si>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</si>
  <si>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</si>
  <si>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</si>
  <si>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</si>
  <si>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</si>
  <si>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</si>
  <si>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</si>
  <si>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</si>
  <si>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</si>
  <si>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</si>
  <si>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</si>
  <si>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</si>
  <si>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</si>
  <si>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</si>
  <si>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</si>
  <si>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</si>
  <si>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</si>
  <si>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</si>
  <si>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</si>
  <si>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</si>
  <si>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</si>
  <si>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</si>
  <si>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</si>
  <si>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</si>
  <si>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</si>
  <si>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</si>
  <si>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</si>
  <si>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</si>
  <si>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</si>
  <si>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</si>
  <si>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</si>
  <si>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</si>
  <si>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</si>
  <si>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</si>
  <si>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</si>
  <si>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</si>
  <si>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</si>
  <si>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</si>
  <si>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</si>
  <si>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</si>
  <si>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</si>
  <si>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</si>
  <si>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</si>
  <si>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</si>
  <si>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</si>
  <si>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</si>
  <si>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</si>
  <si>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</si>
  <si>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</si>
  <si>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</si>
  <si>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</si>
  <si>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</si>
  <si>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</si>
  <si>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</si>
  <si>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</si>
  <si>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</si>
  <si>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</si>
  <si>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</si>
  <si>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</si>
  <si>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</si>
  <si>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</si>
  <si>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</si>
  <si>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</si>
  <si>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</si>
  <si>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</si>
  <si>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</si>
  <si>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</si>
  <si>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</si>
  <si>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</si>
  <si>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</si>
  <si>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</si>
  <si>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</si>
  <si>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</si>
  <si>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</si>
  <si>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</si>
  <si>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</si>
  <si>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</si>
  <si>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</si>
  <si>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</si>
  <si>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</si>
  <si>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</si>
  <si>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</si>
  <si>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</si>
  <si>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</si>
  <si>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</si>
  <si>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</si>
  <si>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</si>
  <si>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</si>
  <si>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</si>
  <si>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</si>
  <si>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</si>
  <si>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</si>
  <si>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</si>
  <si>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</si>
  <si>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</si>
  <si>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</si>
  <si>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</si>
  <si>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</si>
  <si>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</si>
  <si>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</si>
  <si>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</si>
  <si>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</si>
  <si>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</si>
  <si>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</si>
  <si>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</si>
  <si>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</si>
  <si>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</si>
  <si>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</si>
  <si>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</si>
  <si>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</si>
  <si>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</si>
  <si>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</si>
  <si>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</si>
  <si>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</si>
  <si>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</si>
  <si>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</si>
  <si>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</si>
  <si>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</si>
  <si>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</si>
  <si>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</si>
  <si>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</si>
  <si>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</si>
  <si>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</si>
  <si>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</si>
  <si>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</si>
  <si>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</si>
  <si>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</si>
  <si>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</si>
  <si>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</si>
  <si>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</si>
  <si>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</si>
  <si>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</si>
  <si>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</si>
  <si>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</si>
  <si>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</si>
  <si>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</si>
  <si>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</si>
  <si>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</si>
  <si>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</si>
  <si>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</si>
  <si>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</si>
  <si>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</si>
  <si>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</si>
  <si>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</si>
  <si>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</si>
  <si>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</si>
  <si>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</si>
  <si>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</si>
  <si>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</si>
  <si>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</si>
  <si>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</si>
  <si>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</si>
  <si>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</si>
  <si>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</si>
  <si>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</si>
  <si>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</si>
  <si>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</si>
  <si>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</si>
  <si>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</si>
  <si>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</si>
  <si>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</si>
  <si>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</si>
  <si>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</si>
  <si>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</si>
  <si>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</si>
  <si>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</si>
  <si>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</si>
  <si>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</si>
  <si>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</si>
  <si>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</si>
  <si>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</si>
  <si>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</si>
  <si>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</si>
  <si>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</si>
  <si>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</si>
  <si>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</si>
  <si>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</si>
  <si>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</si>
  <si>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</si>
  <si>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</si>
  <si>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</si>
  <si>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</si>
  <si>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</si>
  <si>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</si>
  <si>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</si>
  <si>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</si>
  <si>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</si>
  <si>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</si>
  <si>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</si>
  <si>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</si>
  <si>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</si>
  <si>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</si>
  <si>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</si>
  <si>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</si>
  <si>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</si>
  <si>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</si>
  <si>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</si>
  <si>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</si>
  <si>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</si>
  <si>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</si>
  <si>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</si>
  <si>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</si>
  <si>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</si>
  <si>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</si>
  <si>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</si>
  <si>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</si>
  <si>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</si>
  <si>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</si>
  <si>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</si>
  <si>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</si>
  <si>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</si>
  <si>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</si>
  <si>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</si>
  <si>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</si>
  <si>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</si>
  <si>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</si>
  <si>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</si>
  <si>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</si>
  <si>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</si>
  <si>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</si>
  <si>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</si>
  <si>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</si>
  <si>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</si>
  <si>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</si>
  <si>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</si>
  <si>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</si>
  <si>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</si>
  <si>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</si>
  <si>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</si>
  <si>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</si>
  <si>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</si>
  <si>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</si>
  <si>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</si>
  <si>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</si>
  <si>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</si>
  <si>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</si>
  <si>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</si>
  <si>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</si>
  <si>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</si>
  <si>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</si>
  <si>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</si>
  <si>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</si>
  <si>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</si>
  <si>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</si>
  <si>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</si>
  <si>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</si>
  <si>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</si>
  <si>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</si>
  <si>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</si>
  <si>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</si>
  <si>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</si>
  <si>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</si>
  <si>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</si>
  <si>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</si>
  <si>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</si>
  <si>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</si>
  <si>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</si>
  <si>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</si>
  <si>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</si>
  <si>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</si>
  <si>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</si>
  <si>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</si>
  <si>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</si>
  <si>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</si>
  <si>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</si>
  <si>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</si>
  <si>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</si>
  <si>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</si>
  <si>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</si>
  <si>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</si>
  <si>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</si>
  <si>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</si>
  <si>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</si>
  <si>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</si>
  <si>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</si>
  <si>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</si>
  <si>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</si>
  <si>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</si>
  <si>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</si>
  <si>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</si>
  <si>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</si>
  <si>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</si>
  <si>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</si>
  <si>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</si>
  <si>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</si>
  <si>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</si>
  <si>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</si>
  <si>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</si>
  <si>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</si>
  <si>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</si>
  <si>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</si>
  <si>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</si>
  <si>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</si>
  <si>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</si>
  <si>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</si>
  <si>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</si>
  <si>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</si>
  <si>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</si>
  <si>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</si>
  <si>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</si>
  <si>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</si>
  <si>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</si>
  <si>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</si>
  <si>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</si>
  <si>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</si>
  <si>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</si>
  <si>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</si>
  <si>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</si>
  <si>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</si>
  <si>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</si>
  <si>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</si>
  <si>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</si>
  <si>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</si>
  <si>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</si>
  <si>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</si>
  <si>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</si>
  <si>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</si>
  <si>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</si>
  <si>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</si>
  <si>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</si>
  <si>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</si>
  <si>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</si>
  <si>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</si>
  <si>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</si>
  <si>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</si>
  <si>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</si>
  <si>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</si>
  <si>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</si>
  <si>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</si>
  <si>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</si>
  <si>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</si>
  <si>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</si>
  <si>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</si>
  <si>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</si>
  <si>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</si>
  <si>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</si>
  <si>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</si>
  <si>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</si>
  <si>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</si>
  <si>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</si>
  <si>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</si>
  <si>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</si>
  <si>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</si>
  <si>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</si>
  <si>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</si>
  <si>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</si>
  <si>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</si>
  <si>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</si>
  <si>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</si>
  <si>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</si>
  <si>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</si>
  <si>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</si>
  <si>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</si>
  <si>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</si>
  <si>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</si>
  <si>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</si>
  <si>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</si>
  <si>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</si>
  <si>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</si>
  <si>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</si>
  <si>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</si>
  <si>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</si>
  <si>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</si>
  <si>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</si>
  <si>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</si>
  <si>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</si>
  <si>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</si>
  <si>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</si>
  <si>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</si>
  <si>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</si>
  <si>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</si>
  <si>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</si>
  <si>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</si>
  <si>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</si>
  <si>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</si>
  <si>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</si>
  <si>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</si>
  <si>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</si>
  <si>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</si>
  <si>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</si>
  <si>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</si>
  <si>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</si>
  <si>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</si>
  <si>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</si>
  <si>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</si>
  <si>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</si>
  <si>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</si>
  <si>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</si>
  <si>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</si>
  <si>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</si>
  <si>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</si>
  <si>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</si>
  <si>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</si>
  <si>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</si>
  <si>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</si>
  <si>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</si>
  <si>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</si>
  <si>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</si>
  <si>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</si>
  <si>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</si>
  <si>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</si>
  <si>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</si>
  <si>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</si>
  <si>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</si>
  <si>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</si>
  <si>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</si>
  <si>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</si>
  <si>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</si>
  <si>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</si>
  <si>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</si>
  <si>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</si>
  <si>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</si>
  <si>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</si>
  <si>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</si>
  <si>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</si>
  <si>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</si>
  <si>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</si>
  <si>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</si>
  <si>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</si>
  <si>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</si>
  <si>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</si>
  <si>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</si>
  <si>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</si>
  <si>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</si>
  <si>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</si>
  <si>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</si>
  <si>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</si>
  <si>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</si>
  <si>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</si>
  <si>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</si>
  <si>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</si>
  <si>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</si>
  <si>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</si>
  <si>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</si>
  <si>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</si>
  <si>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</si>
  <si>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</si>
  <si>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</si>
  <si>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</si>
  <si>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</si>
  <si>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</si>
  <si>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</si>
  <si>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</si>
  <si>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</si>
  <si>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</si>
  <si>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</si>
  <si>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</si>
  <si>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</si>
  <si>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</si>
  <si>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</si>
  <si>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</si>
  <si>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</si>
  <si>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</si>
  <si>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</si>
  <si>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</si>
  <si>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</si>
  <si>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</si>
  <si>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</si>
  <si>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</si>
  <si>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</si>
  <si>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</si>
  <si>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</si>
  <si>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</si>
  <si>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</si>
  <si>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</si>
  <si>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</si>
  <si>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</si>
  <si>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</si>
  <si>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</si>
  <si>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</si>
  <si>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</si>
  <si>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</si>
  <si>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</si>
  <si>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</si>
  <si>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</si>
  <si>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</si>
  <si>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</si>
  <si>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</si>
  <si>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</si>
  <si>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</si>
  <si>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</si>
  <si>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</si>
  <si>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</si>
  <si>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</si>
  <si>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</si>
  <si>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</si>
  <si>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</si>
  <si>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</si>
  <si>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</si>
  <si>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</si>
  <si>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</si>
  <si>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</si>
  <si>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</si>
  <si>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</si>
  <si>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</si>
  <si>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</si>
  <si>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</si>
  <si>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</si>
  <si>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</si>
  <si>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</si>
  <si>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</si>
  <si>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</si>
  <si>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</si>
  <si>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</si>
  <si>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</si>
  <si>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</si>
  <si>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</si>
  <si>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</si>
  <si>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</si>
  <si>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</si>
  <si>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</si>
  <si>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</si>
  <si>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</si>
  <si>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</si>
  <si>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</si>
  <si>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</si>
  <si>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</si>
  <si>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</si>
  <si>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</si>
  <si>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</si>
  <si>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</si>
  <si>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</si>
  <si>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</si>
  <si>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</si>
  <si>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</si>
  <si>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</si>
  <si>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</si>
  <si>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</si>
  <si>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</si>
  <si>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</si>
  <si>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</si>
  <si>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</si>
  <si>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</si>
  <si>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</si>
  <si>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</si>
  <si>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</si>
  <si>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</si>
  <si>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</si>
  <si>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</si>
  <si>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</si>
  <si>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</si>
  <si>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</si>
  <si>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</si>
  <si>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</si>
  <si>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</si>
  <si>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</si>
  <si>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</si>
  <si>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</si>
  <si>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</si>
  <si>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</si>
  <si>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</si>
  <si>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</si>
  <si>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</si>
  <si>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</si>
  <si>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</si>
  <si>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</si>
  <si>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</si>
  <si>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</si>
  <si>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</si>
  <si>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</si>
  <si>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</si>
  <si>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</si>
  <si>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</si>
  <si>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</si>
  <si>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</si>
  <si>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</si>
  <si>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</si>
  <si>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</si>
  <si>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</si>
  <si>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</si>
  <si>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</si>
  <si>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</si>
  <si>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</si>
  <si>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</si>
  <si>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</si>
  <si>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</si>
  <si>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</si>
  <si>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</si>
  <si>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</si>
  <si>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</si>
  <si>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</si>
  <si>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</si>
  <si>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</si>
  <si>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</si>
  <si>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</si>
  <si>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</si>
  <si>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</si>
  <si>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</si>
  <si>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</si>
  <si>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</si>
  <si>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</si>
  <si>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</si>
  <si>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</si>
  <si>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</si>
  <si>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</si>
  <si>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</si>
  <si>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</si>
  <si>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</si>
  <si>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</si>
  <si>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</si>
  <si>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</si>
  <si>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</si>
  <si>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</si>
  <si>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</si>
  <si>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</si>
  <si>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</si>
  <si>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</si>
  <si>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</si>
  <si>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</si>
  <si>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</si>
  <si>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</si>
  <si>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</si>
  <si>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</si>
  <si>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</si>
  <si>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</si>
  <si>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</si>
  <si>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</si>
  <si>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</si>
  <si>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</si>
  <si>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</si>
  <si>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</si>
  <si>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</si>
  <si>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</si>
  <si>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</si>
  <si>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</si>
  <si>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</si>
  <si>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</si>
  <si>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</si>
  <si>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</si>
  <si>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</si>
  <si>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</si>
  <si>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</si>
  <si>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</si>
  <si>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</si>
  <si>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</si>
  <si>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</si>
  <si>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</si>
  <si>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</si>
  <si>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</si>
  <si>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</si>
  <si>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</si>
  <si>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</si>
  <si>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</si>
  <si>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</si>
  <si>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</si>
  <si>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</si>
  <si>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</si>
  <si>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</si>
  <si>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</si>
  <si>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</si>
  <si>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</si>
  <si>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</si>
  <si>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</si>
  <si>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</si>
  <si>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</si>
  <si>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</si>
  <si>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</si>
  <si>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</si>
  <si>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</si>
  <si>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</si>
  <si>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</si>
  <si>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</si>
  <si>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</si>
  <si>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</si>
  <si>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</si>
  <si>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</si>
  <si>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</si>
  <si>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</si>
  <si>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</si>
  <si>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</si>
  <si>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</si>
  <si>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</si>
  <si>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</si>
  <si>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</si>
  <si>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</si>
  <si>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</si>
  <si>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</si>
  <si>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</si>
  <si>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</si>
  <si>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</si>
  <si>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</si>
  <si>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</si>
  <si>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</si>
  <si>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</si>
  <si>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</si>
  <si>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</si>
  <si>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</si>
  <si>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</si>
  <si>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</si>
  <si>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</si>
  <si>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</si>
  <si>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</si>
  <si>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</si>
  <si>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</si>
  <si>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</si>
  <si>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</si>
  <si>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</si>
  <si>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</si>
  <si>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</si>
  <si>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</si>
  <si>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</si>
  <si>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</si>
  <si>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</si>
  <si>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</si>
  <si>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</si>
  <si>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</si>
  <si>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</si>
  <si>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</si>
  <si>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</si>
  <si>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</si>
  <si>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</si>
  <si>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</si>
  <si>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</si>
  <si>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</si>
  <si>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</si>
  <si>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</si>
  <si>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</si>
  <si>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</si>
  <si>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</si>
  <si>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</si>
  <si>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</si>
  <si>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</si>
  <si>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</si>
  <si>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</si>
  <si>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</si>
  <si>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</si>
  <si>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</si>
  <si>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</si>
  <si>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</si>
  <si>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</si>
  <si>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</si>
  <si>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</si>
  <si>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</si>
  <si>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</si>
  <si>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</si>
  <si>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</si>
  <si>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</si>
  <si>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</si>
  <si>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</si>
  <si>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</si>
  <si>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</si>
  <si>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</si>
  <si>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</si>
  <si>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</si>
  <si>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</si>
  <si>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</si>
  <si>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</si>
  <si>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</si>
  <si>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</si>
  <si>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</si>
  <si>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</si>
  <si>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</si>
  <si>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</si>
  <si>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</si>
  <si>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</si>
  <si>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</si>
  <si>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</si>
  <si>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</si>
  <si>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</si>
  <si>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</si>
  <si>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</si>
  <si>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</si>
  <si>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</si>
  <si>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</si>
  <si>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</si>
  <si>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</si>
  <si>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</si>
  <si>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</si>
  <si>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</si>
  <si>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</si>
  <si>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</si>
  <si>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</si>
  <si>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</si>
  <si>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</si>
  <si>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</si>
  <si>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</si>
  <si>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</si>
  <si>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</si>
  <si>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</si>
  <si>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</si>
  <si>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</si>
  <si>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</si>
  <si>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</si>
  <si>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</si>
  <si>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</si>
  <si>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</si>
  <si>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</si>
  <si>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</si>
  <si>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</si>
  <si>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</si>
  <si>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</si>
  <si>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</si>
  <si>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</si>
  <si>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</si>
  <si>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</si>
  <si>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</si>
  <si>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</si>
  <si>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</si>
  <si>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</si>
  <si>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</si>
  <si>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</si>
  <si>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</si>
  <si>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</si>
  <si>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</si>
  <si>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</si>
  <si>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</si>
  <si>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</si>
  <si>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</si>
  <si>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</si>
  <si>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</si>
  <si>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</si>
  <si>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</si>
  <si>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</si>
  <si>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</si>
  <si>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</si>
  <si>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</si>
  <si>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</si>
  <si>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</si>
  <si>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</si>
  <si>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</si>
  <si>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</si>
  <si>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</si>
  <si>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</si>
  <si>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</si>
  <si>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</si>
  <si>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</si>
  <si>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</si>
  <si>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</si>
  <si>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</si>
  <si>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</si>
  <si>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</si>
  <si>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</si>
  <si>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</si>
  <si>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</si>
  <si>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</si>
  <si>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</si>
  <si>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</si>
  <si>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</si>
  <si>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</si>
  <si>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</si>
  <si>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</si>
  <si>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</si>
  <si>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</si>
  <si>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</si>
  <si>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</si>
  <si>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</si>
  <si>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</si>
  <si>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</si>
  <si>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</si>
  <si>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</si>
  <si>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</si>
  <si>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</si>
  <si>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</si>
  <si>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</si>
  <si>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</si>
  <si>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</si>
  <si>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</si>
  <si>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</si>
  <si>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</si>
  <si>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</si>
  <si>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</si>
  <si>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</si>
  <si>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</si>
  <si>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</si>
  <si>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</si>
  <si>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</si>
  <si>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</si>
  <si>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</si>
  <si>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</si>
  <si>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</si>
  <si>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</si>
  <si>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</si>
  <si>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</si>
  <si>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</si>
  <si>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</si>
  <si>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</si>
  <si>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</si>
  <si>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</si>
  <si>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</si>
  <si>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</si>
  <si>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</si>
  <si>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</si>
  <si>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</si>
  <si>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</si>
  <si>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</si>
  <si>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</si>
  <si>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</si>
  <si>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</si>
  <si>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</si>
  <si>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</si>
  <si>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</si>
  <si>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</si>
  <si>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</si>
  <si>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</si>
  <si>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</si>
  <si>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</si>
  <si>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</si>
  <si>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</si>
  <si>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</si>
  <si>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</si>
  <si>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</si>
  <si>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</si>
  <si>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</si>
  <si>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</si>
  <si>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</si>
  <si>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</si>
  <si>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</si>
  <si>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</si>
  <si>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</si>
  <si>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</si>
  <si>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</si>
  <si>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</si>
  <si>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</si>
  <si>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</si>
  <si>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</si>
  <si>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</si>
  <si>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</si>
  <si>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</si>
  <si>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</si>
  <si>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</si>
  <si>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</si>
  <si>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</si>
  <si>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</si>
  <si>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</si>
  <si>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</si>
  <si>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</si>
  <si>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</si>
  <si>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</si>
  <si>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</si>
  <si>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</si>
  <si>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</si>
  <si>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</si>
  <si>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</si>
  <si>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</si>
  <si>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</si>
  <si>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</si>
  <si>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</si>
  <si>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</si>
  <si>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</si>
  <si>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</si>
  <si>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</si>
  <si>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</si>
  <si>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</si>
  <si>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</si>
  <si>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</si>
  <si>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</si>
  <si>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</si>
  <si>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</si>
  <si>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</si>
  <si>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</si>
  <si>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</si>
  <si>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</si>
  <si>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</si>
  <si>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</si>
  <si>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</si>
  <si>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</si>
  <si>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</si>
  <si>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</si>
  <si>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</si>
  <si>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</si>
  <si>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</si>
  <si>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</si>
  <si>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</si>
  <si>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</si>
  <si>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</si>
  <si>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</si>
  <si>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</si>
  <si>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</si>
  <si>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</si>
  <si>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</si>
  <si>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</si>
  <si>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</si>
  <si>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</si>
  <si>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</si>
  <si>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</si>
  <si>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</si>
  <si>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</si>
  <si>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</si>
  <si>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</si>
  <si>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</si>
  <si>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</si>
  <si>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</si>
  <si>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</si>
  <si>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</si>
  <si>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</si>
  <si>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</si>
  <si>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</si>
  <si>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</si>
  <si>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</si>
  <si>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</si>
  <si>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</si>
  <si>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</si>
  <si>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</si>
  <si>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</si>
  <si>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</si>
  <si>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</si>
  <si>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</si>
  <si>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</si>
  <si>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</si>
  <si>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</si>
  <si>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</si>
  <si>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</si>
  <si>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</si>
  <si>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</si>
  <si>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</si>
  <si>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</si>
  <si>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</si>
  <si>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</si>
  <si>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</si>
  <si>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</si>
  <si>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</si>
  <si>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</si>
  <si>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</si>
  <si>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</si>
  <si>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</si>
  <si>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</si>
  <si>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</si>
  <si>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</si>
  <si>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</si>
  <si>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</si>
  <si>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</si>
  <si>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</si>
  <si>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</si>
  <si>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</si>
  <si>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</si>
  <si>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</si>
  <si>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</si>
  <si>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</si>
  <si>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</si>
  <si>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</si>
  <si>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</si>
  <si>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</si>
  <si>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</si>
  <si>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</si>
  <si>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</si>
  <si>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</si>
  <si>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</si>
  <si>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</si>
  <si>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</si>
  <si>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</si>
  <si>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</si>
  <si>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</si>
  <si>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</si>
  <si>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</si>
  <si>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</si>
  <si>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</si>
  <si>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</si>
  <si>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</si>
  <si>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</si>
  <si>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</si>
  <si>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</si>
  <si>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</si>
  <si>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</si>
  <si>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</si>
  <si>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</si>
  <si>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</si>
  <si>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</si>
  <si>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</si>
  <si>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</si>
  <si>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</si>
  <si>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</si>
  <si>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</si>
  <si>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</si>
  <si>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</si>
  <si>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</si>
  <si>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</si>
  <si>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</si>
  <si>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</si>
  <si>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</si>
  <si>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</si>
  <si>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</si>
  <si>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</si>
  <si>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</si>
  <si>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</si>
  <si>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</si>
  <si>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</si>
  <si>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</si>
  <si>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</si>
  <si>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</si>
  <si>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</si>
  <si>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</si>
  <si>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</si>
  <si>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</si>
  <si>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</si>
  <si>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</si>
  <si>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</si>
  <si>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</si>
  <si>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</si>
  <si>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</si>
  <si>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</si>
  <si>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</si>
  <si>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</si>
  <si>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</si>
  <si>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</si>
  <si>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</si>
  <si>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</si>
  <si>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</si>
  <si>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</si>
  <si>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</si>
  <si>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</si>
  <si>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</si>
  <si>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</si>
  <si>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</si>
  <si>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</si>
  <si>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</si>
  <si>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</si>
  <si>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</si>
  <si>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</si>
  <si>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</si>
  <si>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</si>
  <si>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</si>
  <si>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</si>
  <si>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</si>
  <si>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</si>
  <si>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</si>
  <si>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</si>
  <si>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</si>
  <si>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</si>
  <si>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</si>
  <si>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</si>
  <si>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</si>
  <si>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</si>
  <si>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</si>
  <si>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</si>
  <si>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</si>
  <si>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</si>
  <si>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</si>
  <si>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</si>
  <si>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</si>
  <si>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</si>
  <si>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</si>
  <si>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</si>
  <si>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</si>
  <si>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</si>
  <si>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</si>
  <si>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</si>
  <si>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</si>
  <si>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</si>
  <si>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</si>
  <si>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</si>
  <si>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</si>
  <si>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</si>
  <si>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</si>
  <si>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</si>
  <si>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</si>
  <si>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</si>
  <si>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</si>
  <si>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</si>
  <si>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</si>
  <si>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</si>
  <si>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</si>
  <si>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</si>
  <si>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</si>
  <si>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</si>
  <si>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</si>
  <si>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</si>
  <si>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</si>
  <si>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</si>
  <si>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</si>
  <si>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</si>
  <si>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</si>
  <si>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</si>
  <si>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</si>
  <si>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</si>
  <si>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</si>
  <si>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</si>
  <si>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</si>
  <si>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</si>
  <si>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</si>
  <si>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</si>
  <si>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</si>
  <si>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</si>
  <si>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</si>
  <si>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</si>
  <si>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</si>
  <si>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</si>
  <si>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</si>
  <si>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</si>
  <si>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</si>
  <si>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</si>
  <si>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</si>
  <si>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</si>
  <si>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</si>
  <si>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</si>
  <si>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</si>
  <si>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</si>
  <si>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</si>
  <si>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</si>
  <si>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</si>
  <si>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</si>
  <si>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</si>
  <si>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</si>
  <si>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</si>
  <si>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</si>
  <si>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</si>
  <si>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</si>
  <si>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</si>
  <si>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</si>
  <si>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</si>
  <si>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</si>
  <si>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</si>
  <si>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</si>
  <si>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</si>
  <si>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</si>
  <si>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</si>
  <si>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</si>
  <si>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</si>
  <si>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</si>
  <si>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</si>
  <si>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</si>
  <si>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</si>
  <si>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</si>
  <si>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</si>
  <si>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</si>
  <si>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</si>
  <si>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</si>
  <si>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</si>
  <si>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</si>
  <si>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</si>
  <si>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</si>
  <si>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</si>
  <si>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</si>
  <si>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</si>
  <si>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</si>
  <si>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</si>
  <si>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</si>
  <si>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</si>
  <si>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</si>
  <si>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</si>
  <si>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</si>
  <si>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</si>
  <si>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</si>
  <si>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</si>
  <si>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</si>
  <si>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</si>
  <si>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</si>
  <si>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</si>
  <si>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</si>
  <si>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</si>
  <si>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</si>
  <si>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</si>
  <si>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</si>
  <si>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</si>
  <si>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</si>
  <si>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</si>
  <si>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</si>
  <si>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</si>
  <si>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</si>
  <si>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</si>
  <si>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</si>
  <si>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</si>
  <si>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</si>
  <si>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</si>
  <si>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</si>
  <si>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</si>
  <si>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</si>
  <si>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</si>
  <si>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</si>
  <si>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</si>
  <si>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</si>
  <si>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</si>
  <si>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</si>
  <si>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</si>
  <si>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</si>
  <si>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</si>
  <si>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</si>
  <si>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</si>
  <si>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</si>
  <si>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</si>
  <si>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</si>
  <si>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</si>
  <si>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</si>
  <si>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</si>
  <si>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</si>
  <si>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</si>
  <si>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</si>
  <si>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</si>
  <si>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</si>
  <si>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</si>
  <si>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</si>
  <si>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</si>
  <si>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</si>
  <si>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</si>
  <si>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</si>
  <si>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</si>
  <si>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</si>
  <si>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</si>
  <si>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</si>
  <si>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</si>
  <si>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</si>
  <si>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</si>
  <si>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</si>
  <si>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</si>
  <si>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</si>
  <si>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</si>
  <si>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</si>
  <si>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</si>
  <si>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</si>
  <si>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</si>
  <si>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</si>
  <si>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</si>
  <si>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</si>
  <si>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</si>
  <si>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</si>
  <si>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</si>
  <si>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</si>
  <si>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</si>
  <si>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</si>
  <si>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</si>
  <si>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</si>
  <si>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</si>
  <si>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</si>
  <si>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</si>
  <si>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</si>
  <si>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</si>
  <si>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</si>
  <si>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</si>
  <si>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</si>
  <si>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</si>
  <si>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</si>
  <si>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</si>
  <si>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</si>
  <si>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</si>
  <si>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</si>
  <si>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</si>
  <si>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</si>
  <si>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</si>
  <si>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</si>
  <si>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</si>
  <si>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</si>
  <si>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</si>
  <si>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</si>
  <si>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</si>
  <si>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</si>
  <si>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</si>
  <si>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</si>
  <si>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</si>
  <si>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</si>
  <si>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</si>
  <si>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</si>
  <si>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</si>
  <si>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</si>
  <si>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</si>
  <si>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</si>
  <si>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</si>
  <si>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</si>
  <si>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</si>
  <si>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</si>
  <si>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</si>
  <si>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</si>
  <si>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</si>
  <si>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</si>
  <si>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</si>
  <si>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</si>
  <si>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</si>
  <si>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</si>
  <si>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</si>
  <si>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</si>
  <si>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</si>
  <si>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</si>
  <si>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</si>
  <si>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</si>
  <si>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</si>
  <si>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</si>
  <si>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</si>
  <si>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</si>
  <si>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</si>
  <si>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</si>
  <si>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</si>
  <si>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</si>
  <si>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</si>
  <si>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</si>
  <si>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</si>
  <si>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</si>
  <si>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</si>
  <si>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</si>
  <si>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</si>
  <si>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</si>
  <si>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</si>
  <si>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</si>
  <si>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</si>
  <si>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</si>
  <si>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</si>
  <si>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</si>
  <si>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</si>
  <si>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</si>
  <si>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</si>
  <si>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</si>
  <si>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</si>
  <si>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</si>
  <si>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</si>
  <si>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</si>
  <si>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</si>
  <si>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</si>
  <si>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</si>
  <si>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</si>
  <si>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</si>
  <si>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</si>
  <si>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</si>
  <si>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</si>
  <si>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</si>
  <si>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</si>
  <si>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</si>
  <si>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</si>
  <si>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</si>
  <si>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</si>
  <si>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</si>
  <si>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</si>
  <si>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</si>
  <si>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</si>
  <si>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</si>
  <si>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</si>
  <si>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</si>
  <si>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</si>
  <si>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</si>
  <si>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</si>
  <si>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</si>
  <si>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</si>
  <si>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</si>
  <si>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</si>
  <si>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</si>
  <si>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</si>
  <si>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</si>
  <si>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</si>
  <si>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</si>
  <si>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</si>
  <si>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</si>
  <si>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</si>
  <si>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</si>
  <si>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</si>
  <si>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</si>
  <si>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</si>
  <si>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</si>
  <si>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</si>
  <si>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</si>
  <si>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</si>
  <si>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</si>
  <si>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</si>
  <si>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</si>
  <si>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</si>
  <si>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</si>
  <si>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</si>
  <si>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</si>
  <si>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</si>
  <si>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</si>
  <si>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</si>
  <si>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</si>
  <si>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</si>
  <si>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</si>
  <si>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</si>
  <si>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</si>
  <si>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</si>
  <si>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</si>
  <si>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</si>
  <si>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</si>
  <si>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</si>
  <si>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</si>
  <si>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</si>
  <si>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</si>
  <si>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</si>
  <si>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</si>
  <si>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</si>
  <si>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</si>
  <si>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</si>
  <si>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</si>
  <si>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</si>
  <si>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</si>
  <si>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</si>
  <si>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</si>
  <si>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</si>
  <si>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</si>
  <si>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</si>
  <si>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</si>
  <si>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</si>
  <si>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</si>
  <si>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</si>
  <si>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</si>
  <si>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</si>
  <si>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</si>
  <si>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</si>
  <si>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</si>
  <si>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</si>
  <si>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</si>
  <si>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</si>
  <si>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</si>
  <si>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</si>
  <si>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</si>
  <si>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</si>
  <si>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</si>
  <si>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</si>
  <si>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</si>
  <si>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</si>
  <si>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</si>
  <si>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</si>
  <si>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</si>
  <si>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</si>
  <si>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</si>
  <si>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</si>
  <si>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</si>
  <si>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</si>
  <si>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</si>
  <si>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</si>
  <si>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</si>
  <si>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</si>
  <si>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</si>
  <si>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</si>
  <si>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</si>
  <si>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</si>
  <si>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</si>
  <si>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</si>
  <si>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</si>
  <si>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</si>
  <si>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</si>
  <si>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</si>
  <si>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</si>
  <si>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</si>
  <si>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</si>
  <si>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</si>
  <si>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</si>
  <si>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</si>
  <si>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</si>
  <si>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</si>
  <si>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</si>
  <si>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</si>
  <si>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</si>
  <si>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</si>
  <si>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</si>
  <si>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</si>
  <si>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</si>
  <si>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</si>
  <si>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</si>
  <si>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</si>
  <si>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</si>
  <si>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</si>
  <si>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</si>
  <si>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</si>
  <si>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</si>
  <si>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</si>
  <si>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</si>
  <si>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</si>
  <si>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</si>
  <si>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</si>
  <si>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</si>
  <si>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</si>
  <si>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</si>
  <si>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</si>
  <si>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</si>
  <si>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</si>
  <si>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</si>
  <si>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</si>
  <si>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</si>
  <si>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</si>
  <si>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</si>
  <si>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</si>
  <si>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</si>
  <si>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</si>
  <si>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</si>
  <si>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</si>
  <si>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</si>
  <si>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</si>
  <si>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</si>
  <si>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</si>
  <si>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</si>
  <si>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</si>
  <si>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</si>
  <si>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</si>
  <si>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</si>
  <si>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</si>
  <si>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</si>
  <si>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</si>
  <si>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</si>
  <si>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</si>
  <si>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</si>
  <si>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</si>
  <si>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</si>
  <si>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</si>
  <si>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</si>
  <si>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</si>
  <si>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</si>
  <si>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</si>
  <si>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</si>
  <si>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</si>
  <si>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</si>
  <si>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</si>
  <si>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</si>
  <si>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</si>
  <si>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</si>
  <si>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</si>
  <si>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</si>
  <si>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</si>
  <si>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</si>
  <si>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</si>
  <si>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</si>
  <si>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</si>
  <si>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</si>
  <si>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</si>
  <si>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</si>
  <si>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</si>
  <si>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</si>
  <si>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</si>
  <si>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</si>
  <si>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</si>
  <si>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</si>
  <si>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</si>
  <si>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</si>
  <si>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</si>
  <si>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</si>
  <si>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</si>
  <si>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</si>
  <si>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</si>
  <si>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</si>
  <si>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</si>
  <si>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</si>
  <si>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</si>
  <si>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</si>
  <si>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</si>
  <si>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</si>
  <si>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</si>
  <si>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</si>
  <si>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</si>
  <si>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</si>
  <si>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</si>
  <si>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</si>
  <si>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</si>
  <si>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</si>
  <si>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</si>
  <si>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</si>
  <si>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</si>
  <si>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</si>
  <si>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</si>
  <si>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</si>
  <si>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</si>
  <si>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</si>
  <si>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</si>
  <si>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</si>
  <si>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</si>
  <si>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</si>
  <si>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</si>
  <si>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</si>
  <si>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</si>
  <si>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</si>
  <si>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</si>
  <si>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</si>
  <si>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</si>
  <si>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</si>
  <si>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</si>
  <si>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</si>
  <si>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</si>
  <si>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</si>
  <si>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</si>
  <si>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</si>
  <si>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</si>
  <si>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</si>
  <si>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</si>
  <si>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</si>
  <si>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</si>
  <si>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</si>
  <si>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</si>
  <si>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</si>
  <si>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</si>
  <si>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</si>
  <si>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</si>
  <si>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</si>
  <si>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</si>
  <si>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</si>
  <si>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</si>
  <si>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</si>
  <si>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</si>
  <si>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</si>
  <si>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</si>
  <si>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</si>
  <si>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</si>
  <si>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</si>
  <si>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</si>
  <si>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</si>
  <si>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</si>
  <si>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</si>
  <si>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</si>
  <si>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</si>
  <si>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</si>
  <si>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</si>
  <si>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</si>
  <si>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</si>
  <si>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</si>
  <si>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</si>
  <si>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</si>
  <si>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</si>
  <si>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</si>
  <si>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</si>
  <si>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</si>
  <si>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</si>
  <si>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</si>
  <si>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</si>
  <si>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</si>
  <si>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</si>
  <si>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</si>
  <si>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</si>
  <si>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</si>
  <si>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</si>
  <si>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</si>
  <si>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</si>
  <si>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</si>
  <si>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</si>
  <si>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</si>
  <si>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</si>
  <si>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</si>
  <si>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</si>
  <si>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</si>
  <si>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</si>
  <si>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</si>
  <si>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</si>
  <si>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</si>
  <si>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</si>
  <si>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</si>
  <si>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</si>
  <si>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</si>
  <si>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</si>
  <si>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</si>
  <si>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</si>
  <si>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</si>
  <si>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</si>
  <si>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</si>
  <si>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</si>
  <si>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</si>
  <si>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</si>
  <si>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</si>
  <si>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</si>
  <si>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</si>
  <si>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</si>
  <si>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</si>
  <si>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</si>
  <si>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</si>
  <si>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</si>
  <si>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</si>
  <si>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</si>
  <si>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</si>
  <si>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</si>
  <si>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</si>
  <si>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</si>
  <si>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</si>
  <si>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</si>
  <si>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</si>
  <si>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</si>
  <si>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</si>
  <si>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</si>
  <si>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</si>
  <si>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</si>
  <si>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</si>
  <si>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</si>
  <si>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</si>
  <si>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</si>
  <si>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</si>
  <si>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</si>
  <si>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</si>
  <si>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</si>
  <si>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</si>
  <si>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</si>
  <si>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</si>
  <si>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</si>
  <si>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</si>
  <si>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</si>
  <si>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</si>
  <si>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</si>
  <si>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</si>
  <si>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</si>
  <si>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</si>
  <si>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</si>
  <si>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</si>
  <si>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</si>
  <si>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</si>
  <si>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</si>
  <si>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</si>
  <si>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</si>
  <si>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</si>
  <si>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</si>
  <si>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</si>
  <si>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</si>
  <si>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</si>
  <si>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</si>
  <si>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</si>
  <si>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</si>
  <si>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</si>
  <si>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</si>
  <si>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</si>
  <si>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</si>
  <si>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</si>
  <si>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</si>
  <si>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</si>
  <si>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</si>
  <si>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</si>
  <si>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</si>
  <si>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</si>
  <si>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</si>
  <si>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</si>
  <si>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</si>
  <si>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</si>
  <si>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</si>
  <si>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</si>
  <si>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</si>
  <si>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</si>
  <si>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</si>
  <si>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</si>
  <si>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</si>
  <si>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</si>
  <si>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</si>
  <si>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</si>
  <si>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</si>
  <si>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</si>
  <si>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</si>
  <si>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</si>
  <si>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</si>
  <si>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</si>
  <si>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</si>
  <si>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</si>
  <si>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</si>
  <si>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</si>
  <si>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</si>
  <si>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</si>
  <si>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</si>
  <si>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</si>
  <si>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</si>
  <si>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</si>
  <si>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</si>
  <si>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</si>
  <si>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</si>
  <si>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</si>
  <si>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</si>
  <si>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</si>
  <si>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</si>
  <si>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</si>
  <si>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</si>
  <si>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</si>
  <si>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</si>
  <si>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</si>
  <si>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</si>
  <si>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</si>
  <si>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</si>
  <si>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</si>
  <si>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</si>
  <si>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</si>
  <si>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</si>
  <si>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</si>
  <si>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</si>
  <si>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</si>
  <si>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</si>
  <si>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</si>
  <si>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</si>
  <si>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</si>
  <si>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</si>
  <si>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</si>
  <si>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</si>
  <si>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</si>
  <si>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</si>
  <si>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</si>
  <si>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</si>
  <si>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</si>
  <si>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</si>
  <si>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</si>
  <si>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</si>
  <si>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</si>
  <si>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</si>
  <si>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</si>
  <si>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</si>
  <si>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</si>
  <si>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</si>
  <si>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</si>
  <si>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</si>
  <si>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</si>
  <si>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</si>
  <si>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</si>
  <si>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</si>
  <si>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</si>
  <si>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</si>
  <si>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</si>
  <si>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</si>
  <si>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</si>
  <si>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</si>
  <si>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</si>
  <si>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</si>
  <si>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</si>
  <si>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</si>
  <si>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</si>
  <si>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</si>
  <si>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</si>
  <si>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</si>
  <si>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</si>
  <si>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</si>
  <si>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</si>
  <si>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</si>
  <si>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</si>
  <si>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</si>
  <si>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</si>
  <si>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</si>
  <si>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</si>
  <si>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</si>
  <si>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</si>
  <si>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</si>
  <si>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</si>
  <si>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</si>
  <si>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</si>
  <si>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</si>
  <si>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</si>
  <si>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</si>
  <si>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</si>
  <si>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</si>
  <si>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</si>
  <si>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</si>
  <si>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</si>
  <si>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</si>
  <si>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</si>
  <si>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</si>
  <si>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</si>
  <si>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</si>
  <si>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</si>
  <si>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</si>
  <si>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</si>
  <si>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</si>
  <si>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</si>
  <si>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</si>
  <si>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</si>
  <si>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</si>
  <si>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</si>
  <si>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</si>
  <si>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</si>
  <si>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</si>
  <si>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</si>
  <si>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</si>
  <si>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</si>
  <si>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</si>
  <si>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</si>
  <si>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</si>
  <si>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</si>
  <si>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</si>
  <si>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</si>
  <si>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</si>
  <si>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</si>
  <si>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</si>
  <si>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</si>
  <si>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</si>
  <si>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</si>
  <si>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</si>
  <si>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</si>
  <si>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</si>
  <si>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</si>
  <si>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</si>
  <si>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</si>
  <si>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</si>
  <si>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</si>
  <si>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</si>
  <si>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</si>
  <si>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</si>
  <si>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</si>
  <si>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</si>
  <si>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</si>
  <si>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</si>
  <si>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</si>
  <si>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</si>
  <si>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</si>
  <si>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</si>
  <si>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</si>
  <si>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</si>
  <si>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</si>
  <si>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</si>
  <si>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</si>
  <si>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</si>
  <si>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</si>
  <si>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</si>
  <si>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</si>
  <si>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</si>
  <si>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</si>
  <si>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</si>
  <si>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</si>
  <si>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</si>
  <si>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</si>
  <si>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</si>
  <si>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</si>
  <si>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</si>
  <si>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</si>
  <si>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</si>
  <si>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</si>
  <si>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</si>
  <si>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</si>
  <si>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</si>
  <si>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</si>
  <si>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</si>
  <si>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</si>
  <si>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</si>
  <si>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</si>
  <si>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</si>
  <si>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</si>
  <si>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</si>
  <si>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</si>
  <si>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</si>
  <si>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</si>
  <si>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</si>
  <si>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</si>
  <si>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</si>
  <si>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</si>
  <si>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</si>
  <si>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</si>
  <si>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</si>
  <si>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</si>
  <si>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</si>
  <si>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</si>
  <si>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</si>
  <si>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</si>
  <si>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</si>
  <si>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</si>
  <si>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</si>
  <si>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</si>
  <si>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</si>
  <si>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</si>
  <si>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</si>
  <si>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</si>
  <si>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</si>
  <si>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</si>
  <si>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</si>
  <si>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</si>
  <si>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</si>
  <si>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</si>
  <si>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</si>
  <si>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</si>
  <si>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</si>
  <si>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</si>
  <si>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</si>
  <si>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</si>
  <si>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</si>
  <si>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</si>
  <si>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</si>
  <si>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</si>
  <si>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</si>
  <si>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</si>
  <si>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</si>
  <si>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</si>
  <si>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</si>
  <si>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</si>
  <si>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</si>
  <si>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</si>
  <si>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</si>
  <si>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</si>
  <si>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</si>
  <si>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</si>
  <si>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</si>
  <si>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</si>
  <si>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</si>
  <si>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</si>
  <si>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</si>
  <si>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</si>
  <si>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</si>
  <si>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</si>
  <si>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</si>
  <si>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</si>
  <si>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</si>
  <si>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</si>
  <si>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</si>
  <si>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</si>
  <si>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</si>
  <si>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</si>
  <si>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</si>
  <si>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</si>
  <si>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</si>
  <si>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</si>
  <si>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</si>
  <si>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</si>
  <si>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</si>
  <si>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</si>
  <si>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</si>
  <si>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</si>
  <si>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</si>
  <si>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</si>
  <si>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</si>
  <si>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</si>
  <si>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</si>
  <si>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</si>
  <si>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</si>
  <si>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</si>
  <si>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</si>
  <si>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</si>
  <si>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</si>
  <si>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</si>
  <si>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</si>
  <si>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</si>
  <si>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</si>
  <si>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</si>
  <si>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</si>
  <si>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</si>
  <si>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</si>
  <si>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</si>
  <si>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</si>
  <si>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</si>
  <si>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</si>
  <si>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</si>
  <si>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</si>
  <si>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</si>
  <si>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</si>
  <si>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</si>
  <si>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</si>
  <si>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</si>
  <si>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</si>
  <si>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</si>
  <si>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</si>
  <si>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</si>
  <si>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</si>
  <si>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</si>
  <si>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</si>
  <si>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</si>
  <si>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</si>
  <si>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</si>
  <si>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</si>
  <si>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</si>
  <si>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</si>
  <si>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</si>
  <si>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</si>
  <si>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</si>
  <si>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</si>
  <si>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</si>
  <si>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</si>
  <si>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</si>
  <si>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</si>
  <si>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</si>
  <si>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</si>
  <si>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</si>
  <si>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</si>
  <si>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</si>
  <si>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</si>
  <si>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</si>
  <si>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</si>
  <si>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</si>
  <si>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</si>
  <si>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</si>
  <si>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</si>
  <si>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</si>
  <si>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</si>
  <si>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</si>
  <si>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</si>
  <si>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</si>
  <si>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</si>
  <si>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</si>
  <si>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</si>
  <si>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</si>
  <si>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</si>
  <si>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</si>
  <si>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</si>
  <si>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</si>
  <si>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</si>
  <si>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</si>
  <si>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</si>
  <si>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</si>
  <si>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</si>
  <si>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</si>
  <si>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</si>
  <si>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</si>
  <si>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</si>
  <si>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</si>
  <si>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</si>
  <si>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</si>
  <si>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</si>
  <si>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</si>
  <si>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</si>
  <si>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</si>
  <si>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</si>
  <si>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</si>
  <si>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</si>
  <si>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</si>
  <si>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</si>
  <si>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</si>
  <si>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</si>
  <si>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</si>
  <si>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</si>
  <si>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</si>
  <si>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</si>
  <si>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</si>
  <si>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</si>
  <si>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</si>
  <si>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</si>
  <si>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</si>
  <si>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</si>
  <si>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</si>
  <si>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</si>
  <si>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</si>
  <si>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</si>
  <si>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</si>
  <si>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</si>
  <si>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</si>
  <si>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</si>
  <si>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</si>
  <si>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</si>
  <si>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</si>
  <si>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</si>
  <si>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</si>
  <si>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</si>
  <si>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</si>
  <si>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</si>
  <si>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</si>
  <si>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</si>
  <si>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</si>
  <si>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</si>
  <si>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</si>
  <si>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</si>
  <si>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</si>
  <si>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</si>
  <si>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</si>
  <si>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</si>
  <si>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</si>
  <si>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</si>
  <si>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</si>
  <si>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</si>
  <si>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</si>
  <si>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</si>
  <si>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</si>
  <si>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</si>
  <si>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</si>
  <si>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</si>
  <si>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</si>
  <si>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</si>
  <si>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</si>
  <si>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</si>
  <si>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</si>
  <si>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</si>
  <si>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</si>
  <si>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</si>
  <si>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</si>
  <si>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</si>
  <si>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</si>
  <si>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</si>
  <si>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</si>
  <si>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</si>
  <si>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</si>
  <si>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</si>
  <si>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</si>
  <si>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</si>
  <si>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</si>
  <si>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</si>
  <si>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</si>
  <si>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</si>
  <si>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</si>
  <si>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</si>
  <si>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</si>
  <si>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</si>
  <si>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</si>
  <si>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</si>
  <si>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</si>
  <si>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</si>
  <si>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</si>
  <si>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</si>
  <si>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</si>
  <si>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</si>
  <si>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</si>
  <si>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</si>
  <si>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</si>
  <si>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</si>
  <si>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</si>
  <si>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</si>
  <si>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</si>
  <si>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</si>
  <si>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</si>
  <si>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</si>
  <si>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</si>
  <si>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</si>
  <si>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</si>
  <si>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</si>
  <si>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</si>
  <si>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</si>
  <si>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</si>
  <si>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</si>
  <si>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</si>
  <si>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</si>
  <si>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</si>
  <si>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</si>
  <si>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</si>
  <si>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</si>
  <si>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</si>
  <si>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</si>
  <si>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</si>
  <si>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</si>
  <si>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</si>
  <si>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</si>
  <si>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</si>
  <si>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</si>
  <si>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</si>
  <si>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</si>
  <si>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</si>
  <si>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</si>
  <si>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</si>
  <si>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</si>
  <si>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</si>
  <si>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</si>
  <si>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</si>
  <si>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</si>
  <si>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</si>
  <si>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</si>
  <si>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</si>
  <si>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</si>
  <si>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</si>
  <si>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</si>
  <si>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</si>
  <si>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</si>
  <si>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</si>
  <si>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</si>
  <si>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</si>
  <si>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</si>
  <si>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</si>
  <si>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</si>
  <si>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</si>
  <si>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</si>
  <si>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</si>
  <si>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</si>
  <si>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</si>
  <si>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</si>
  <si>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</si>
  <si>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</si>
  <si>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</si>
  <si>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</si>
  <si>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</si>
  <si>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</si>
  <si>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</si>
  <si>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</si>
  <si>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</si>
  <si>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</si>
  <si>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</si>
  <si>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</si>
  <si>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</si>
  <si>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</si>
  <si>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</si>
  <si>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</si>
  <si>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</si>
  <si>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</si>
  <si>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</si>
  <si>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</si>
  <si>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</si>
  <si>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</si>
  <si>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</si>
  <si>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</si>
  <si>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</si>
  <si>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</si>
  <si>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</si>
  <si>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</si>
  <si>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</si>
  <si>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</si>
  <si>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</si>
  <si>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</si>
  <si>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</si>
  <si>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</si>
  <si>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</si>
  <si>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</si>
  <si>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</si>
  <si>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</si>
  <si>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</si>
  <si>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</si>
  <si>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</si>
  <si>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</si>
  <si>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</si>
  <si>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</si>
  <si>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</si>
  <si>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</si>
  <si>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</si>
  <si>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</si>
  <si>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</si>
  <si>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</si>
  <si>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</si>
  <si>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</si>
  <si>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</si>
  <si>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</si>
  <si>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</si>
  <si>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</si>
  <si>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</si>
  <si>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</si>
  <si>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</si>
  <si>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</si>
  <si>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</si>
  <si>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</si>
  <si>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</si>
  <si>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</si>
  <si>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</si>
  <si>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</si>
  <si>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</si>
  <si>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</si>
  <si>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</si>
  <si>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</si>
  <si>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</si>
  <si>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</si>
  <si>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</si>
  <si>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</si>
  <si>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</si>
  <si>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</si>
  <si>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</si>
  <si>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</si>
  <si>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</si>
  <si>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</si>
  <si>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</si>
  <si>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</si>
  <si>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</si>
  <si>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</si>
  <si>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</si>
  <si>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</si>
  <si>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</si>
  <si>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</si>
  <si>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</si>
  <si>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</si>
  <si>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</si>
  <si>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</si>
  <si>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</si>
  <si>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</si>
  <si>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</si>
  <si>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</si>
  <si>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</si>
  <si>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</si>
  <si>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</si>
  <si>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</si>
  <si>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</si>
  <si>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</si>
  <si>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</si>
  <si>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</si>
  <si>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</si>
  <si>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</si>
  <si>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</si>
  <si>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</si>
  <si>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</si>
  <si>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</si>
  <si>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</si>
  <si>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</si>
  <si>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</si>
  <si>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</si>
  <si>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</si>
  <si>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</si>
  <si>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</si>
  <si>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</si>
  <si>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</si>
  <si>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</si>
  <si>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</si>
  <si>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</si>
  <si>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</si>
  <si>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</si>
  <si>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</si>
  <si>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</si>
  <si>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</si>
  <si>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</si>
  <si>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</si>
  <si>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</si>
  <si>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</si>
  <si>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</si>
  <si>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</si>
  <si>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</si>
  <si>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</si>
  <si>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</si>
  <si>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</si>
  <si>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</si>
  <si>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</si>
  <si>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</si>
  <si>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</si>
  <si>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</si>
  <si>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</si>
  <si>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</si>
  <si>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</si>
  <si>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</si>
  <si>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</si>
  <si>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</si>
  <si>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</si>
  <si>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</si>
  <si>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</si>
  <si>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</si>
  <si>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</si>
  <si>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</si>
  <si>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</si>
  <si>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</si>
  <si>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</si>
  <si>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</si>
  <si>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</si>
  <si>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</si>
  <si>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</si>
  <si>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</si>
  <si>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</si>
  <si>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</si>
  <si>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</si>
  <si>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</si>
  <si>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</si>
  <si>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</si>
  <si>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</si>
  <si>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</si>
  <si>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</si>
  <si>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</si>
  <si>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</si>
  <si>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</si>
  <si>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</si>
  <si>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</si>
  <si>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</si>
  <si>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</si>
  <si>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</si>
  <si>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</si>
  <si>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</si>
  <si>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</si>
  <si>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</si>
  <si>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</si>
  <si>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</si>
  <si>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</si>
  <si>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</si>
  <si>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</si>
  <si>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</si>
  <si>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</si>
  <si>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</si>
  <si>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</si>
  <si>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</si>
  <si>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</si>
  <si>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</si>
  <si>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</si>
  <si>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</si>
  <si>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</si>
  <si>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</si>
  <si>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</si>
  <si>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</si>
  <si>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</si>
  <si>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</si>
  <si>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</si>
  <si>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</si>
  <si>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</si>
  <si>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</si>
  <si>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</si>
  <si>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</si>
  <si>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</si>
  <si>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</si>
  <si>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</si>
  <si>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</si>
  <si>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</si>
  <si>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</si>
  <si>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</si>
  <si>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</si>
  <si>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</si>
  <si>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</si>
  <si>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</si>
  <si>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</si>
  <si>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</si>
  <si>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</si>
  <si>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</si>
  <si>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</si>
  <si>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</si>
  <si>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</si>
  <si>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</si>
  <si>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</si>
  <si>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</si>
  <si>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</si>
  <si>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</si>
  <si>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</si>
  <si>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</si>
  <si>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</si>
  <si>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</si>
  <si>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</si>
  <si>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</si>
  <si>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</si>
  <si>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</si>
  <si>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</si>
  <si>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</si>
  <si>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</si>
  <si>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</si>
  <si>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</si>
  <si>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</si>
  <si>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</si>
  <si>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</si>
  <si>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</si>
  <si>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</si>
  <si>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</si>
  <si>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</si>
  <si>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</si>
  <si>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</si>
  <si>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</si>
  <si>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</si>
  <si>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</si>
  <si>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</si>
  <si>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</si>
  <si>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</si>
  <si>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</si>
  <si>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</si>
  <si>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</si>
  <si>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</si>
  <si>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</si>
  <si>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</si>
  <si>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</si>
  <si>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</si>
  <si>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</si>
  <si>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</si>
  <si>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</si>
  <si>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</si>
  <si>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</si>
  <si>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</si>
  <si>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</si>
  <si>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</si>
  <si>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</si>
  <si>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</si>
  <si>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</si>
  <si>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</si>
  <si>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</si>
  <si>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</si>
  <si>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</si>
  <si>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</si>
  <si>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</si>
  <si>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</si>
  <si>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</si>
  <si>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</si>
  <si>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</si>
  <si>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</si>
  <si>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</si>
  <si>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</si>
  <si>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</si>
  <si>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</si>
  <si>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</si>
  <si>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</si>
  <si>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</si>
  <si>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</si>
  <si>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</si>
  <si>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</si>
  <si>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</si>
  <si>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</si>
  <si>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</si>
  <si>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</si>
  <si>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</si>
  <si>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</si>
  <si>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</si>
  <si>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</si>
  <si>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</si>
  <si>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</si>
  <si>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</si>
  <si>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</si>
  <si>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</si>
  <si>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</si>
  <si>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</si>
  <si>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</si>
  <si>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</si>
  <si>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</si>
  <si>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</si>
  <si>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</si>
  <si>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</si>
  <si>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</si>
  <si>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</si>
  <si>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</si>
  <si>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</si>
  <si>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</si>
  <si>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</si>
  <si>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</si>
  <si>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</si>
  <si>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</si>
  <si>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</si>
  <si>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</si>
  <si>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</si>
  <si>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</si>
  <si>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</si>
  <si>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</si>
  <si>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</si>
  <si>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</si>
  <si>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</si>
  <si>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</si>
  <si>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</si>
  <si>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</si>
  <si>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</si>
  <si>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</si>
  <si>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</si>
  <si>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</si>
  <si>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</si>
  <si>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</si>
  <si>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</si>
  <si>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</si>
  <si>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</si>
  <si>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</si>
  <si>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</si>
  <si>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</si>
  <si>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</si>
  <si>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</si>
  <si>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</si>
  <si>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</si>
  <si>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</si>
  <si>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</si>
  <si>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</si>
  <si>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</si>
  <si>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</si>
  <si>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</si>
  <si>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</si>
  <si>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</si>
  <si>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</si>
  <si>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</si>
  <si>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</si>
  <si>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</si>
  <si>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</si>
  <si>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</si>
  <si>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</si>
  <si>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</si>
  <si>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</si>
  <si>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</si>
  <si>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</si>
  <si>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</si>
  <si>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</si>
  <si>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</si>
  <si>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</si>
  <si>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</si>
  <si>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</si>
  <si>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</si>
  <si>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</si>
  <si>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</si>
  <si>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</si>
  <si>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</si>
  <si>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</si>
  <si>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</si>
  <si>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</si>
  <si>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</si>
  <si>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</si>
  <si>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</si>
  <si>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</si>
  <si>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</si>
  <si>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</si>
  <si>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</si>
  <si>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</si>
  <si>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</si>
  <si>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</si>
  <si>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</si>
  <si>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</si>
  <si>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</si>
  <si>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</si>
  <si>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</si>
  <si>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</si>
  <si>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</si>
  <si>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</si>
  <si>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</si>
  <si>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</si>
  <si>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</si>
  <si>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</si>
  <si>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</si>
  <si>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</si>
  <si>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</si>
  <si>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</si>
  <si>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</si>
  <si>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</si>
  <si>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</si>
  <si>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</si>
  <si>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</si>
  <si>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</si>
  <si>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</si>
  <si>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</si>
  <si>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</si>
  <si>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</si>
  <si>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</si>
  <si>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</si>
  <si>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</si>
  <si>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</si>
  <si>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</si>
  <si>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</si>
  <si>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</si>
  <si>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</si>
  <si>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</si>
  <si>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</si>
  <si>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</si>
  <si>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</si>
  <si>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</si>
  <si>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</si>
  <si>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</si>
  <si>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</si>
  <si>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</si>
  <si>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</si>
  <si>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</si>
  <si>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</si>
  <si>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</si>
  <si>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</si>
  <si>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</si>
  <si>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</si>
  <si>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</si>
  <si>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</si>
  <si>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</si>
  <si>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</si>
  <si>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</si>
  <si>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</si>
  <si>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</si>
  <si>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</si>
  <si>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</si>
  <si>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</si>
  <si>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</si>
  <si>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</si>
  <si>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</si>
  <si>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</si>
  <si>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</si>
  <si>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</si>
  <si>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</si>
  <si>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</si>
  <si>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</si>
  <si>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</si>
  <si>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</si>
  <si>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</si>
  <si>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</si>
  <si>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</si>
  <si>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</si>
  <si>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</si>
  <si>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</si>
  <si>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</si>
  <si>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</si>
  <si>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</si>
  <si>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</si>
  <si>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</si>
  <si>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</si>
  <si>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</si>
  <si>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</si>
  <si>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</si>
  <si>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</si>
  <si>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</si>
  <si>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</si>
  <si>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</si>
  <si>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</si>
  <si>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</si>
  <si>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</si>
  <si>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</si>
  <si>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</si>
  <si>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</si>
  <si>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</si>
  <si>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</si>
  <si>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</si>
  <si>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</si>
  <si>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</si>
  <si>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</si>
  <si>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</si>
  <si>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</si>
  <si>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</si>
  <si>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</si>
  <si>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</si>
  <si>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</si>
  <si>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</si>
  <si>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</si>
  <si>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</si>
  <si>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</si>
  <si>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</si>
  <si>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</si>
  <si>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</si>
  <si>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</si>
  <si>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</si>
  <si>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</si>
  <si>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</si>
  <si>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</si>
  <si>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</si>
  <si>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</si>
  <si>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</si>
  <si>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</si>
  <si>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</si>
  <si>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</si>
  <si>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</si>
  <si>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</si>
  <si>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</si>
  <si>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</si>
  <si>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</si>
  <si>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</si>
  <si>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</si>
  <si>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</si>
  <si>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</si>
  <si>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</si>
  <si>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</si>
  <si>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</si>
  <si>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</si>
  <si>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</si>
  <si>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</si>
  <si>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</si>
  <si>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</si>
  <si>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</si>
  <si>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</si>
  <si>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</si>
  <si>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</si>
  <si>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</si>
  <si>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</si>
  <si>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</si>
  <si>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</si>
  <si>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</si>
  <si>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</si>
  <si>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</si>
  <si>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</si>
  <si>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</si>
  <si>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</si>
  <si>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</si>
  <si>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</si>
  <si>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</si>
  <si>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</si>
  <si>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</si>
  <si>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</si>
  <si>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</si>
  <si>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</si>
  <si>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</si>
  <si>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</si>
  <si>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</si>
  <si>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</si>
  <si>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</si>
  <si>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</si>
  <si>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</si>
  <si>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</si>
  <si>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</si>
  <si>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</si>
  <si>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</si>
  <si>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</si>
  <si>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</si>
  <si>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</si>
  <si>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</si>
  <si>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</si>
  <si>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</si>
  <si>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</si>
  <si>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</si>
  <si>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</si>
  <si>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</si>
  <si>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</si>
  <si>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</si>
  <si>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</si>
  <si>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</si>
  <si>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</si>
  <si>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</si>
  <si>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</si>
  <si>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</si>
  <si>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</si>
  <si>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</si>
  <si>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</si>
  <si>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</si>
  <si>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</si>
  <si>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</si>
  <si>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</si>
  <si>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</si>
  <si>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</si>
  <si>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</si>
  <si>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</si>
  <si>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</si>
  <si>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</si>
  <si>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</si>
  <si>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</si>
  <si>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</si>
  <si>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</si>
  <si>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</si>
  <si>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</si>
  <si>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</si>
  <si>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</si>
  <si>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</si>
  <si>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</si>
  <si>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</si>
  <si>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</si>
  <si>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</si>
  <si>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</si>
  <si>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</si>
  <si>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</si>
  <si>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</si>
  <si>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</si>
  <si>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</si>
  <si>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</si>
  <si>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</si>
  <si>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</si>
  <si>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</si>
  <si>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</si>
  <si>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</si>
  <si>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</si>
  <si>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</si>
  <si>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</si>
  <si>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</si>
  <si>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</si>
  <si>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</si>
  <si>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</si>
  <si>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</si>
  <si>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</si>
  <si>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</si>
  <si>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</si>
  <si>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</si>
  <si>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</si>
  <si>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</si>
  <si>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</si>
  <si>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</si>
  <si>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</si>
  <si>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</si>
  <si>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</si>
  <si>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</si>
  <si>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</si>
  <si>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</si>
  <si>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</si>
  <si>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</si>
  <si>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</si>
  <si>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</si>
  <si>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</si>
  <si>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</si>
  <si>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</si>
  <si>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</si>
  <si>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</si>
  <si>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</si>
  <si>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</si>
  <si>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</si>
  <si>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</si>
  <si>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</si>
  <si>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</si>
  <si>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</si>
  <si>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</si>
  <si>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</si>
  <si>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</si>
  <si>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</si>
  <si>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</si>
  <si>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</si>
  <si>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</si>
  <si>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</si>
  <si>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</si>
  <si>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</si>
  <si>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</si>
  <si>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</si>
  <si>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</si>
  <si>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</si>
  <si>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</si>
  <si>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</si>
  <si>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</si>
  <si>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</si>
  <si>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</si>
  <si>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</si>
  <si>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</si>
  <si>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</si>
  <si>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</si>
  <si>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</si>
  <si>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</si>
  <si>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</si>
  <si>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</si>
  <si>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</si>
  <si>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</si>
  <si>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</si>
  <si>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</si>
  <si>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</si>
  <si>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</si>
  <si>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</si>
  <si>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</si>
  <si>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</si>
  <si>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</si>
  <si>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</si>
  <si>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</si>
  <si>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</si>
  <si>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</si>
  <si>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</si>
  <si>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</si>
  <si>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</si>
  <si>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</si>
  <si>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</si>
  <si>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</si>
  <si>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</si>
  <si>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</si>
  <si>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</si>
  <si>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</si>
  <si>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</si>
  <si>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</si>
  <si>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</si>
  <si>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</si>
  <si>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</si>
  <si>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</si>
  <si>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</si>
  <si>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</si>
  <si>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</si>
  <si>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</si>
  <si>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</si>
  <si>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</si>
  <si>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</si>
  <si>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</si>
  <si>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</si>
  <si>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</si>
  <si>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</si>
  <si>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</si>
  <si>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</si>
  <si>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</si>
  <si>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</si>
  <si>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</si>
  <si>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</si>
  <si>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</si>
  <si>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</si>
  <si>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</si>
  <si>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</si>
  <si>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</si>
  <si>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</si>
  <si>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</si>
  <si>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</si>
  <si>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</si>
  <si>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</si>
  <si>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</si>
  <si>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</si>
  <si>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</si>
  <si>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</si>
  <si>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</si>
  <si>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</si>
  <si>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</si>
  <si>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</si>
  <si>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</si>
  <si>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</si>
  <si>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</si>
  <si>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</si>
  <si>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</si>
  <si>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</si>
  <si>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</si>
  <si>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</si>
  <si>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</si>
  <si>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</si>
  <si>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</si>
  <si>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</si>
  <si>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</si>
  <si>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</si>
  <si>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</si>
  <si>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</si>
  <si>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</si>
  <si>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</si>
  <si>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</si>
  <si>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</si>
  <si>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</si>
  <si>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</si>
  <si>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</si>
  <si>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</si>
  <si>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</si>
  <si>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</si>
  <si>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</si>
  <si>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</si>
  <si>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</si>
  <si>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</si>
  <si>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</si>
  <si>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</si>
  <si>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</si>
  <si>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</si>
  <si>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</si>
  <si>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</si>
  <si>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</si>
  <si>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</si>
  <si>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</si>
  <si>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</si>
  <si>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</si>
  <si>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</si>
  <si>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</si>
  <si>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</si>
  <si>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</si>
  <si>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</si>
  <si>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</si>
  <si>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</si>
  <si>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</si>
  <si>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</si>
  <si>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</si>
  <si>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</si>
  <si>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</si>
  <si>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</si>
  <si>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</si>
  <si>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</si>
  <si>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</si>
  <si>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</si>
  <si>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</si>
  <si>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</si>
  <si>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</si>
  <si>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</si>
  <si>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</si>
  <si>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</si>
  <si>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</si>
  <si>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</si>
  <si>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</si>
  <si>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</si>
  <si>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</si>
  <si>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</si>
  <si>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</si>
  <si>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</si>
  <si>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</si>
  <si>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</si>
  <si>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</si>
  <si>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</si>
  <si>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</si>
  <si>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</si>
  <si>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</si>
  <si>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</si>
  <si>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</si>
  <si>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</si>
  <si>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</si>
  <si>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</si>
  <si>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</si>
  <si>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</si>
  <si>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</si>
  <si>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</si>
  <si>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</si>
  <si>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</si>
  <si>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</si>
  <si>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</si>
  <si>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</si>
  <si>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</si>
  <si>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</si>
  <si>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</si>
  <si>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</si>
  <si>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</si>
  <si>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</si>
  <si>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</si>
  <si>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</si>
  <si>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</si>
  <si>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</si>
  <si>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</si>
  <si>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</si>
  <si>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</si>
  <si>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</si>
  <si>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</si>
  <si>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</si>
  <si>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</si>
  <si>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</si>
  <si>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</si>
  <si>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</si>
  <si>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</si>
  <si>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</si>
  <si>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</si>
  <si>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</si>
  <si>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</si>
  <si>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</si>
  <si>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</si>
  <si>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</si>
  <si>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</si>
  <si>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</si>
  <si>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</si>
  <si>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</si>
  <si>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</si>
  <si>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</si>
  <si>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</si>
  <si>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</si>
  <si>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</si>
  <si>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</si>
  <si>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</si>
  <si>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</si>
  <si>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</si>
  <si>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</si>
  <si>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</si>
  <si>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</si>
  <si>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</si>
  <si>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</si>
  <si>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</si>
  <si>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</si>
  <si>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</si>
  <si>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</si>
  <si>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</si>
  <si>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</si>
  <si>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</si>
  <si>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</si>
  <si>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</si>
  <si>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</si>
  <si>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</si>
  <si>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</si>
  <si>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</si>
  <si>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</si>
  <si>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</si>
  <si>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</si>
  <si>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</si>
  <si>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</si>
  <si>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</si>
  <si>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</si>
  <si>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</si>
  <si>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</si>
  <si>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</si>
  <si>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</si>
  <si>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</si>
  <si>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</si>
  <si>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</si>
  <si>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</si>
  <si>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</si>
  <si>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</si>
  <si>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</si>
  <si>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</si>
  <si>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</si>
  <si>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</si>
  <si>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</si>
  <si>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</si>
  <si>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</si>
  <si>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</si>
  <si>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</si>
  <si>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</si>
  <si>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</si>
  <si>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</si>
  <si>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</si>
  <si>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</si>
  <si>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</si>
  <si>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</si>
  <si>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</si>
  <si>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</si>
  <si>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</si>
  <si>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</si>
  <si>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</si>
  <si>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</si>
  <si>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</si>
  <si>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</si>
  <si>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</si>
  <si>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</si>
  <si>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</si>
  <si>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</si>
  <si>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</si>
  <si>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</si>
  <si>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</si>
  <si>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</si>
  <si>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</si>
  <si>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</si>
  <si>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</si>
  <si>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</si>
  <si>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</si>
  <si>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</si>
  <si>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</si>
  <si>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</si>
  <si>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</si>
  <si>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</si>
  <si>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</si>
  <si>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</si>
  <si>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</si>
  <si>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</si>
  <si>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</si>
  <si>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</si>
  <si>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</si>
  <si>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</si>
  <si>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</si>
  <si>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</si>
  <si>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</si>
  <si>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</si>
  <si>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</si>
  <si>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</si>
  <si>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</si>
  <si>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</si>
  <si>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</si>
  <si>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</si>
  <si>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</si>
  <si>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</si>
  <si>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</si>
  <si>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</si>
  <si>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</si>
  <si>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</si>
  <si>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</si>
  <si>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</si>
  <si>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</si>
  <si>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</si>
  <si>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</si>
  <si>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</si>
  <si>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</si>
  <si>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</si>
  <si>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</si>
  <si>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</si>
  <si>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</si>
  <si>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</si>
  <si>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</si>
  <si>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</si>
  <si>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</si>
  <si>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</si>
  <si>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</si>
  <si>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</si>
  <si>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</si>
  <si>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</si>
  <si>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</si>
  <si>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</si>
  <si>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</si>
  <si>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</si>
  <si>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</si>
  <si>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</si>
  <si>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</si>
  <si>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</si>
  <si>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</si>
  <si>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</si>
  <si>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</si>
  <si>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</si>
  <si>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</si>
  <si>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</si>
  <si>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</si>
  <si>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</si>
  <si>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</si>
  <si>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</si>
  <si>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</si>
  <si>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</si>
  <si>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</si>
  <si>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</si>
  <si>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</si>
  <si>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</si>
  <si>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</si>
  <si>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</si>
  <si>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</si>
  <si>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</si>
  <si>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</si>
  <si>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</si>
  <si>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</si>
  <si>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</si>
  <si>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</si>
  <si>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</si>
  <si>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</si>
  <si>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</si>
  <si>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</si>
  <si>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</si>
  <si>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</si>
  <si>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</si>
  <si>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</si>
  <si>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</si>
  <si>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</si>
  <si>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</si>
  <si>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</si>
  <si>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</si>
  <si>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</si>
  <si>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</si>
  <si>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</si>
  <si>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</si>
  <si>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</si>
  <si>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</si>
  <si>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</si>
  <si>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</si>
  <si>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</si>
  <si>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</si>
  <si>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</si>
  <si>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</si>
  <si>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</si>
  <si>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</si>
  <si>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</si>
  <si>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</si>
  <si>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</si>
  <si>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</si>
  <si>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</si>
  <si>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</si>
  <si>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</si>
  <si>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</si>
  <si>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</si>
  <si>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</si>
  <si>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</si>
  <si>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</si>
  <si>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</si>
  <si>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</si>
  <si>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</si>
  <si>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</si>
  <si>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</si>
  <si>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</si>
  <si>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</si>
  <si>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</si>
  <si>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</si>
  <si>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</si>
  <si>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</si>
  <si>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</si>
  <si>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</si>
  <si>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</si>
  <si>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</si>
  <si>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</si>
  <si>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</si>
  <si>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</si>
  <si>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</si>
  <si>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</si>
  <si>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</si>
  <si>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</si>
  <si>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</si>
  <si>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</si>
  <si>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</si>
  <si>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</si>
  <si>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</si>
  <si>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</si>
  <si>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</si>
  <si>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</si>
  <si>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</si>
  <si>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</si>
  <si>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</si>
  <si>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</si>
  <si>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</si>
  <si>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</si>
  <si>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</si>
  <si>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</si>
  <si>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</si>
  <si>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</si>
  <si>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</si>
  <si>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</si>
  <si>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</si>
  <si>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</si>
  <si>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</si>
  <si>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</si>
  <si>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</si>
  <si>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</si>
  <si>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</si>
  <si>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</si>
  <si>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</si>
  <si>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</si>
  <si>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</si>
  <si>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</si>
  <si>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</si>
  <si>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</si>
  <si>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</si>
  <si>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</si>
  <si>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</si>
  <si>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</si>
  <si>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</si>
  <si>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</si>
  <si>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</si>
  <si>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</si>
  <si>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</si>
  <si>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</si>
  <si>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</si>
  <si>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</si>
  <si>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</si>
  <si>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</si>
  <si>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</si>
  <si>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</si>
  <si>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</si>
  <si>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</si>
  <si>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</si>
  <si>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</si>
  <si>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</si>
  <si>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</si>
  <si>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</si>
  <si>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</si>
  <si>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</si>
  <si>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</si>
  <si>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</si>
  <si>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</si>
  <si>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</si>
  <si>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</si>
  <si>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</si>
  <si>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</si>
  <si>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</si>
  <si>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</si>
  <si>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</si>
  <si>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</si>
  <si>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</si>
  <si>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</si>
  <si>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</si>
  <si>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</si>
  <si>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</si>
  <si>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</si>
  <si>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</si>
  <si>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</si>
  <si>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</si>
  <si>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</si>
  <si>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</si>
  <si>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</si>
  <si>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</si>
  <si>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</si>
  <si>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</si>
  <si>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</si>
  <si>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</si>
  <si>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</si>
  <si>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</si>
  <si>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</si>
  <si>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</si>
  <si>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</si>
  <si>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</si>
  <si>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</si>
  <si>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</si>
  <si>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</si>
  <si>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</si>
  <si>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</si>
  <si>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</si>
  <si>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</si>
  <si>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</si>
  <si>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</si>
  <si>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</si>
  <si>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</si>
  <si>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</si>
  <si>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</si>
  <si>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</si>
  <si>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</si>
  <si>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</si>
  <si>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</si>
  <si>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</si>
  <si>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</si>
  <si>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</si>
  <si>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</si>
  <si>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</si>
  <si>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</si>
  <si>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</si>
  <si>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</si>
  <si>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</si>
  <si>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</si>
  <si>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</si>
  <si>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</si>
  <si>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</si>
  <si>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</si>
  <si>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</si>
  <si>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</si>
  <si>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</si>
  <si>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</si>
  <si>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</si>
  <si>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</si>
  <si>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</si>
  <si>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</si>
  <si>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</si>
  <si>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</si>
  <si>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</si>
  <si>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</si>
  <si>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</si>
  <si>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</si>
  <si>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</si>
  <si>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</si>
  <si>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</si>
  <si>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</si>
  <si>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</si>
  <si>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</si>
  <si>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</si>
  <si>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</si>
  <si>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</si>
  <si>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</si>
  <si>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</si>
  <si>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</si>
  <si>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</si>
  <si>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</si>
  <si>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</si>
  <si>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</si>
  <si>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</si>
  <si>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</si>
  <si>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</si>
  <si>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</si>
  <si>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</si>
  <si>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</si>
  <si>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</si>
  <si>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</si>
  <si>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</si>
  <si>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</si>
  <si>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</si>
  <si>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</si>
  <si>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</si>
  <si>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</si>
  <si>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</si>
  <si>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</si>
  <si>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</si>
  <si>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</si>
  <si>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</si>
  <si>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</si>
  <si>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</si>
  <si>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</si>
  <si>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</si>
  <si>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</si>
  <si>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</si>
  <si>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</si>
  <si>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</si>
  <si>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</si>
  <si>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</si>
  <si>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</si>
  <si>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</si>
  <si>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</si>
  <si>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</si>
  <si>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</si>
  <si>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</si>
  <si>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</si>
  <si>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</si>
  <si>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</si>
  <si>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</si>
  <si>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</si>
  <si>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</si>
  <si>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</si>
  <si>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</si>
  <si>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</si>
  <si>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</si>
  <si>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</si>
  <si>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</si>
  <si>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</si>
  <si>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</si>
  <si>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</si>
  <si>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</si>
  <si>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</si>
  <si>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</si>
  <si>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</si>
  <si>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</si>
  <si>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</si>
  <si>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</si>
  <si>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</si>
  <si>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</si>
  <si>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</si>
  <si>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</si>
  <si>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</si>
  <si>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</si>
  <si>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</si>
  <si>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</si>
  <si>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</si>
  <si>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</si>
  <si>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</si>
  <si>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</si>
  <si>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</si>
  <si>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</si>
  <si>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</si>
  <si>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</si>
  <si>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</si>
  <si>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</si>
  <si>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</si>
  <si>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</si>
  <si>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</si>
  <si>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</si>
  <si>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</si>
  <si>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</si>
  <si>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</si>
  <si>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</si>
  <si>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</si>
  <si>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</si>
  <si>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</si>
  <si>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</si>
  <si>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</si>
  <si>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</si>
  <si>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</si>
  <si>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</si>
  <si>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</si>
  <si>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</si>
  <si>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</si>
  <si>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</si>
  <si>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</si>
  <si>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</si>
  <si>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</si>
  <si>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</si>
  <si>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</si>
  <si>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</si>
  <si>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</si>
  <si>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</si>
  <si>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</si>
  <si>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</si>
  <si>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</si>
  <si>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</si>
  <si>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</si>
  <si>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</si>
  <si>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</si>
  <si>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</si>
  <si>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</si>
  <si>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</si>
  <si>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</si>
  <si>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</si>
  <si>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</si>
  <si>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</si>
  <si>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</si>
  <si>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</si>
  <si>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</si>
  <si>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</si>
  <si>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</si>
  <si>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</si>
  <si>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</si>
  <si>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</si>
  <si>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</si>
  <si>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</si>
  <si>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</si>
  <si>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</si>
  <si>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</si>
  <si>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</si>
  <si>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</si>
  <si>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</si>
  <si>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</si>
  <si>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</si>
  <si>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</si>
  <si>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</si>
  <si>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</si>
  <si>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</si>
  <si>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</si>
  <si>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</si>
  <si>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</si>
  <si>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</si>
  <si>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</si>
  <si>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</si>
  <si>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</si>
  <si>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</si>
  <si>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</si>
  <si>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</si>
  <si>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</si>
  <si>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</si>
  <si>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</si>
  <si>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</si>
  <si>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</si>
  <si>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</si>
  <si>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</si>
  <si>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</si>
  <si>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</si>
  <si>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</si>
  <si>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</si>
  <si>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</si>
  <si>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</si>
  <si>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</si>
  <si>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</si>
  <si>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</si>
  <si>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</si>
  <si>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</si>
  <si>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</si>
  <si>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</si>
  <si>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</si>
  <si>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</si>
  <si>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</si>
  <si>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</si>
  <si>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</si>
  <si>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</si>
  <si>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</si>
  <si>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</si>
  <si>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</si>
  <si>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</si>
  <si>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</si>
  <si>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</si>
  <si>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</si>
  <si>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</si>
  <si>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</si>
  <si>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</si>
  <si>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</si>
  <si>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</si>
  <si>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</si>
  <si>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</si>
  <si>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</si>
  <si>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</si>
  <si>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</si>
  <si>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</si>
  <si>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</si>
  <si>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</si>
  <si>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</si>
  <si>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</si>
  <si>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</si>
  <si>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</si>
  <si>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</si>
  <si>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</si>
  <si>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</si>
  <si>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</si>
  <si>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</si>
  <si>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</si>
  <si>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</si>
  <si>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</si>
  <si>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</si>
  <si>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</si>
  <si>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</si>
  <si>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</si>
  <si>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</si>
  <si>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</si>
  <si>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</si>
  <si>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</si>
  <si>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</si>
  <si>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</si>
  <si>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</si>
  <si>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</si>
  <si>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</si>
  <si>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</si>
  <si>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</si>
  <si>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</si>
  <si>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</si>
  <si>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</si>
  <si>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</si>
  <si>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</si>
  <si>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</si>
  <si>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</si>
  <si>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</si>
  <si>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</si>
  <si>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</si>
  <si>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</si>
  <si>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</si>
  <si>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</si>
  <si>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</si>
  <si>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</si>
  <si>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</si>
  <si>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</si>
  <si>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</si>
  <si>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</si>
  <si>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</si>
  <si>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</si>
  <si>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</si>
  <si>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</si>
  <si>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</si>
  <si>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</si>
  <si>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</si>
  <si>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</si>
  <si>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</si>
  <si>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</si>
  <si>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</si>
  <si>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</si>
  <si>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</si>
  <si>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</si>
  <si>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</si>
  <si>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</si>
  <si>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</si>
  <si>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</si>
  <si>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</si>
  <si>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</si>
  <si>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</si>
  <si>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</si>
  <si>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</si>
  <si>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</si>
  <si>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</si>
  <si>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</si>
  <si>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</si>
  <si>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</si>
  <si>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</si>
  <si>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</si>
  <si>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</si>
  <si>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</si>
  <si>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</si>
  <si>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</si>
  <si>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</si>
  <si>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</si>
  <si>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</si>
  <si>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</si>
  <si>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</si>
  <si>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</si>
  <si>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</si>
  <si>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</si>
  <si>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</si>
  <si>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</si>
  <si>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</si>
  <si>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</si>
  <si>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</si>
  <si>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</si>
  <si>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</si>
  <si>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</si>
  <si>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</si>
  <si>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</si>
  <si>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</si>
  <si>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</si>
  <si>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</si>
  <si>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</si>
  <si>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</si>
  <si>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</si>
  <si>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</si>
  <si>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</si>
  <si>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</si>
  <si>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</si>
  <si>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</si>
  <si>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</si>
  <si>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</si>
  <si>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</si>
  <si>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</si>
  <si>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</si>
  <si>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</si>
  <si>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</si>
  <si>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</si>
  <si>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</si>
  <si>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</si>
  <si>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</si>
  <si>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</si>
  <si>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</si>
  <si>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</si>
  <si>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</si>
  <si>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</si>
  <si>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</si>
  <si>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</si>
  <si>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</si>
  <si>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</si>
  <si>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</si>
  <si>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</si>
  <si>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</si>
  <si>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</si>
  <si>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</si>
  <si>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</si>
  <si>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</si>
  <si>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</si>
  <si>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</si>
  <si>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</si>
  <si>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</si>
  <si>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</si>
  <si>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</si>
  <si>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</si>
  <si>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</si>
  <si>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</si>
  <si>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</si>
  <si>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</si>
  <si>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</si>
  <si>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</si>
  <si>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</si>
  <si>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</si>
  <si>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</si>
  <si>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</si>
  <si>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</si>
  <si>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</si>
  <si>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</si>
  <si>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</si>
  <si>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</si>
  <si>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</si>
  <si>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</si>
  <si>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</si>
  <si>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</si>
  <si>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</si>
  <si>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</si>
  <si>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</si>
  <si>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</si>
  <si>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</si>
  <si>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</si>
  <si>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</si>
  <si>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</si>
  <si>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</si>
  <si>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</si>
  <si>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</si>
  <si>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</si>
  <si>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</si>
  <si>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</si>
  <si>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</si>
  <si>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</si>
  <si>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</si>
  <si>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</si>
  <si>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</si>
  <si>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</si>
  <si>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</si>
  <si>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</si>
  <si>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</si>
  <si>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</si>
  <si>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</si>
  <si>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</si>
  <si>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</si>
  <si>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</si>
  <si>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</si>
  <si>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</si>
  <si>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</si>
  <si>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</si>
  <si>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</si>
  <si>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</si>
  <si>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</si>
  <si>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</si>
  <si>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</si>
  <si>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</si>
  <si>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</si>
  <si>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</si>
  <si>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</si>
  <si>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</si>
  <si>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</si>
  <si>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</si>
  <si>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</si>
  <si>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</si>
  <si>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</si>
  <si>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</si>
  <si>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</si>
  <si>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</si>
  <si>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</si>
  <si>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</si>
  <si>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</si>
  <si>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</si>
  <si>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</si>
  <si>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</si>
  <si>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</si>
  <si>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</si>
  <si>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</si>
  <si>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</si>
  <si>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</si>
  <si>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</si>
  <si>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</si>
  <si>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</si>
  <si>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</si>
  <si>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</si>
  <si>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</si>
  <si>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</si>
  <si>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</si>
  <si>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</si>
  <si>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</si>
  <si>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</si>
  <si>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</si>
  <si>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</si>
  <si>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</si>
  <si>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</si>
  <si>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</si>
  <si>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</si>
  <si>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</si>
  <si>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</si>
  <si>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</si>
  <si>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</si>
  <si>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</si>
  <si>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</si>
  <si>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</si>
  <si>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</si>
  <si>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</si>
  <si>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</si>
  <si>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</si>
  <si>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</si>
  <si>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</si>
  <si>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</si>
  <si>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</si>
  <si>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</si>
  <si>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</si>
  <si>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</si>
  <si>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</si>
  <si>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</si>
  <si>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</si>
  <si>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</si>
  <si>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</si>
  <si>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</si>
  <si>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</si>
  <si>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</si>
  <si>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</si>
  <si>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</si>
  <si>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</si>
  <si>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</si>
  <si>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</si>
  <si>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</si>
  <si>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</si>
  <si>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</si>
  <si>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</si>
  <si>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</si>
  <si>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</si>
  <si>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</si>
  <si>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</si>
  <si>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</si>
  <si>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</si>
  <si>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</si>
  <si>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</si>
  <si>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</si>
  <si>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</si>
  <si>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</si>
  <si>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</si>
  <si>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</si>
  <si>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</si>
  <si>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</si>
  <si>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</si>
  <si>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</si>
  <si>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</si>
  <si>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</si>
  <si>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</si>
  <si>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</si>
  <si>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</si>
  <si>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</si>
  <si>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</si>
  <si>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</si>
  <si>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</si>
  <si>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</si>
  <si>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</si>
  <si>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</si>
  <si>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</si>
  <si>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</si>
  <si>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</si>
  <si>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</si>
  <si>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</si>
  <si>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</si>
  <si>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</si>
  <si>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</si>
  <si>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</si>
  <si>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</si>
  <si>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</si>
  <si>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</si>
  <si>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</si>
  <si>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</si>
  <si>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</si>
  <si>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</si>
  <si>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</si>
  <si>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</si>
  <si>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</si>
  <si>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</si>
  <si>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</si>
  <si>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</si>
  <si>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</si>
  <si>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</si>
  <si>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</si>
  <si>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</si>
  <si>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</si>
  <si>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</si>
  <si>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</si>
  <si>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</si>
  <si>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</si>
  <si>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</si>
  <si>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</si>
  <si>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</si>
  <si>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</si>
  <si>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</si>
  <si>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</si>
  <si>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</si>
  <si>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</si>
  <si>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</si>
  <si>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</si>
  <si>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</si>
  <si>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</si>
  <si>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</si>
  <si>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</si>
  <si>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</si>
  <si>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</si>
  <si>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</si>
  <si>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</si>
  <si>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</si>
  <si>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</si>
  <si>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</si>
  <si>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</si>
  <si>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</si>
  <si>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</si>
  <si>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</si>
  <si>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</si>
  <si>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</si>
  <si>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</si>
  <si>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</si>
  <si>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</si>
  <si>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</si>
  <si>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</si>
  <si>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</si>
  <si>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</si>
  <si>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</si>
  <si>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</si>
  <si>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</si>
  <si>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</si>
  <si>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</si>
  <si>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</si>
  <si>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</si>
  <si>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</si>
  <si>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</si>
  <si>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</si>
  <si>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</si>
  <si>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</si>
  <si>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</si>
  <si>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</si>
  <si>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</si>
  <si>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</si>
  <si>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</si>
  <si>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</si>
  <si>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</si>
  <si>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</si>
  <si>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</si>
  <si>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</si>
  <si>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</si>
  <si>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</si>
  <si>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</si>
  <si>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</si>
  <si>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</si>
  <si>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</si>
  <si>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</si>
  <si>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</si>
  <si>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</si>
  <si>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</si>
  <si>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</si>
  <si>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</si>
  <si>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</si>
  <si>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</si>
  <si>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</si>
  <si>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</si>
  <si>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</si>
  <si>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</si>
  <si>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</si>
  <si>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</si>
  <si>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</si>
  <si>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</si>
  <si>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</si>
  <si>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</si>
  <si>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</si>
  <si>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</si>
  <si>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</si>
  <si>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</si>
  <si>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</si>
  <si>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</si>
  <si>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</si>
  <si>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</si>
  <si>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</si>
  <si>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</si>
  <si>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</si>
  <si>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</si>
  <si>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</si>
  <si>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</si>
  <si>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</si>
  <si>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</si>
  <si>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</si>
  <si>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</si>
  <si>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</si>
  <si>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</si>
  <si>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</si>
  <si>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</si>
  <si>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</si>
  <si>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</si>
  <si>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</si>
  <si>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</si>
  <si>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</si>
  <si>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</si>
  <si>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</si>
  <si>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</si>
  <si>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</si>
  <si>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</si>
  <si>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</si>
  <si>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</si>
  <si>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</si>
  <si>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</si>
  <si>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</si>
  <si>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</si>
  <si>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</si>
  <si>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</si>
  <si>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</si>
  <si>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</si>
  <si>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</si>
  <si>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</si>
  <si>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</si>
  <si>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</si>
  <si>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</si>
  <si>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</si>
  <si>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</si>
  <si>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</si>
  <si>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</si>
  <si>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</si>
  <si>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</si>
  <si>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</si>
  <si>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</si>
  <si>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</si>
  <si>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</si>
  <si>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</si>
  <si>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</si>
  <si>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</si>
  <si>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</si>
  <si>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</si>
  <si>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</si>
  <si>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</si>
  <si>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</si>
  <si>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</si>
  <si>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</si>
  <si>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</si>
  <si>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</si>
  <si>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</si>
  <si>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</si>
  <si>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</si>
  <si>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</si>
  <si>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</si>
  <si>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</si>
  <si>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</si>
  <si>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</si>
  <si>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</si>
  <si>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</si>
  <si>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</si>
  <si>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</si>
  <si>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</si>
  <si>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</si>
  <si>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</si>
  <si>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</si>
  <si>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</si>
  <si>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</si>
  <si>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</si>
  <si>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</si>
  <si>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</si>
  <si>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</si>
  <si>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</si>
  <si>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</si>
  <si>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</si>
  <si>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</si>
  <si>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</si>
  <si>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</si>
  <si>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</si>
  <si>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</si>
  <si>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</si>
  <si>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</si>
  <si>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</si>
  <si>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</si>
  <si>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</si>
  <si>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</si>
  <si>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</si>
  <si>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</si>
  <si>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</si>
  <si>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</si>
  <si>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</si>
  <si>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</si>
  <si>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</si>
  <si>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</si>
  <si>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</si>
  <si>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</si>
  <si>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</si>
  <si>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</si>
  <si>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</si>
  <si>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</si>
  <si>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</si>
  <si>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</si>
  <si>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</si>
  <si>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</si>
  <si>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</si>
  <si>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</si>
  <si>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</si>
  <si>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</si>
  <si>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</si>
  <si>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</si>
  <si>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</si>
  <si>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</si>
  <si>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</si>
  <si>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</si>
  <si>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</si>
  <si>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</si>
  <si>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</si>
  <si>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</si>
  <si>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</si>
  <si>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</si>
  <si>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</si>
  <si>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</si>
  <si>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</si>
  <si>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</si>
  <si>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</si>
  <si>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</si>
  <si>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</si>
  <si>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</si>
  <si>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</si>
  <si>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</si>
  <si>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</si>
  <si>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</si>
  <si>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</si>
  <si>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</si>
  <si>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</si>
  <si>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</si>
  <si>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</si>
  <si>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</si>
  <si>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</si>
  <si>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</si>
  <si>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</si>
  <si>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</si>
  <si>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</si>
  <si>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</si>
  <si>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</si>
  <si>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</si>
  <si>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</si>
  <si>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</si>
  <si>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</si>
  <si>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</si>
  <si>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</si>
  <si>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</si>
  <si>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</si>
  <si>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</si>
  <si>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</si>
  <si>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</si>
  <si>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</si>
  <si>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</si>
  <si>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</si>
  <si>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</si>
  <si>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</si>
  <si>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</si>
  <si>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</si>
  <si>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</si>
  <si>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</si>
  <si>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</si>
  <si>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</si>
  <si>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</si>
  <si>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</si>
  <si>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</si>
  <si>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</si>
  <si>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</si>
  <si>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</si>
  <si>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</si>
  <si>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</si>
  <si>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</si>
  <si>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</si>
  <si>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</si>
  <si>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</si>
  <si>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</si>
  <si>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</si>
  <si>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</si>
  <si>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</si>
  <si>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</si>
  <si>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</si>
  <si>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</si>
  <si>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</si>
  <si>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</si>
  <si>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</si>
  <si>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</si>
  <si>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</si>
  <si>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</si>
  <si>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</si>
  <si>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</si>
  <si>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</si>
  <si>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</si>
  <si>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</si>
  <si>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</si>
  <si>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</si>
  <si>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</si>
  <si>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</si>
  <si>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</si>
  <si>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</si>
  <si>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</si>
  <si>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</si>
  <si>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</si>
  <si>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</si>
  <si>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</si>
  <si>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</si>
  <si>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</si>
  <si>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</si>
  <si>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</si>
  <si>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</si>
  <si>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</si>
  <si>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</si>
  <si>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</si>
  <si>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</si>
  <si>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</si>
  <si>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</si>
  <si>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</si>
  <si>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</si>
  <si>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</si>
  <si>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</si>
  <si>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</si>
  <si>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</si>
  <si>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</si>
  <si>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</si>
  <si>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</si>
  <si>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</si>
  <si>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</si>
  <si>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</si>
  <si>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</si>
  <si>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</si>
  <si>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</si>
  <si>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</si>
  <si>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</si>
  <si>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</si>
  <si>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</si>
  <si>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</si>
  <si>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</si>
  <si>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</si>
  <si>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</si>
  <si>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</si>
  <si>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</si>
  <si>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</si>
  <si>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</si>
  <si>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</si>
  <si>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</si>
  <si>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</si>
  <si>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</si>
  <si>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</si>
  <si>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</si>
  <si>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</si>
  <si>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</si>
  <si>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</si>
  <si>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</si>
  <si>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</si>
  <si>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</si>
  <si>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</si>
  <si>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</si>
  <si>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</si>
  <si>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</si>
  <si>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</si>
  <si>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</si>
  <si>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</si>
  <si>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</si>
  <si>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</si>
  <si>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</si>
  <si>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</si>
  <si>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</si>
  <si>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</si>
  <si>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</si>
  <si>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</si>
  <si>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</si>
  <si>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</si>
  <si>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</si>
  <si>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</si>
  <si>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</si>
  <si>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</si>
  <si>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</si>
  <si>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</si>
  <si>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</si>
  <si>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</si>
  <si>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</si>
  <si>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</si>
  <si>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</si>
  <si>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</si>
  <si>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</si>
  <si>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</si>
  <si>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</si>
  <si>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</si>
  <si>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</si>
  <si>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</si>
  <si>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</si>
  <si>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</si>
  <si>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</si>
  <si>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</si>
  <si>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</si>
  <si>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</si>
  <si>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</si>
  <si>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</si>
  <si>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</si>
  <si>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</si>
  <si>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</si>
  <si>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</si>
  <si>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</si>
  <si>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</si>
  <si>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</si>
  <si>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</si>
  <si>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</si>
  <si>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</si>
  <si>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</si>
  <si>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</si>
  <si>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</si>
  <si>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</si>
  <si>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</si>
  <si>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</si>
  <si>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</si>
  <si>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</si>
  <si>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</si>
  <si>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</si>
  <si>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</si>
  <si>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</si>
  <si>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</si>
  <si>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</si>
  <si>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</si>
  <si>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</si>
  <si>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</si>
  <si>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</si>
  <si>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</si>
  <si>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</si>
  <si>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</si>
  <si>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</si>
  <si>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</si>
  <si>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</si>
  <si>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</si>
  <si>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</si>
  <si>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</si>
  <si>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</si>
  <si>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</si>
  <si>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</si>
  <si>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</si>
  <si>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</si>
  <si>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</si>
  <si>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</si>
  <si>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</si>
  <si>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</si>
  <si>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</si>
  <si>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</si>
  <si>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</si>
  <si>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</si>
  <si>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</si>
  <si>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</si>
  <si>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</si>
  <si>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</si>
  <si>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</si>
  <si>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</si>
  <si>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</si>
  <si>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</si>
  <si>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</si>
  <si>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</si>
  <si>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</si>
  <si>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</si>
  <si>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</si>
  <si>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</si>
  <si>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</si>
  <si>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</si>
  <si>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</si>
  <si>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</si>
  <si>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</si>
  <si>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</si>
  <si>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</si>
  <si>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</si>
  <si>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</si>
  <si>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</si>
  <si>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</si>
  <si>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</si>
  <si>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</si>
  <si>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</si>
  <si>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</si>
  <si>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</si>
  <si>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</si>
  <si>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</si>
  <si>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</si>
  <si>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</si>
  <si>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</si>
  <si>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</si>
  <si>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</si>
  <si>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</si>
  <si>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</si>
  <si>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</si>
  <si>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</si>
  <si>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</si>
  <si>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</si>
  <si>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</si>
  <si>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</si>
  <si>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</si>
  <si>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</si>
  <si>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</si>
  <si>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</si>
  <si>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</si>
  <si>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</si>
  <si>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</si>
  <si>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</si>
  <si>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</si>
  <si>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</si>
  <si>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</si>
  <si>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</si>
  <si>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</si>
  <si>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</si>
  <si>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</si>
  <si>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</si>
  <si>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</si>
  <si>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</si>
  <si>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</si>
  <si>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</si>
  <si>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</si>
  <si>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</si>
  <si>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</si>
  <si>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</si>
  <si>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</si>
  <si>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</si>
  <si>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</si>
  <si>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</si>
  <si>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</si>
  <si>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</si>
  <si>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</si>
  <si>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</si>
  <si>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</si>
  <si>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</si>
  <si>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</si>
  <si>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</si>
  <si>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</si>
  <si>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</si>
  <si>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</si>
  <si>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</si>
  <si>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</si>
  <si>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</si>
  <si>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</si>
  <si>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</si>
  <si>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</si>
  <si>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</si>
  <si>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</si>
  <si>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</si>
  <si>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</si>
  <si>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</si>
  <si>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</si>
  <si>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</si>
  <si>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</si>
  <si>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</si>
  <si>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</si>
  <si>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</si>
  <si>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</si>
  <si>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</si>
  <si>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</si>
  <si>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</si>
  <si>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</si>
  <si>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</si>
  <si>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</si>
  <si>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</si>
  <si>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</si>
  <si>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</si>
  <si>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</si>
  <si>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</si>
  <si>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</si>
  <si>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</si>
  <si>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</si>
  <si>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</si>
  <si>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</si>
  <si>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</si>
  <si>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</si>
  <si>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</si>
  <si>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</si>
  <si>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</si>
  <si>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</si>
  <si>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</si>
  <si>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</si>
  <si>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</si>
  <si>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</si>
  <si>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</si>
  <si>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</si>
  <si>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</si>
  <si>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</si>
  <si>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</si>
  <si>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</si>
  <si>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</si>
  <si>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</si>
  <si>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</si>
  <si>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</si>
  <si>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</si>
  <si>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</si>
  <si>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</si>
  <si>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</si>
  <si>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</si>
  <si>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</si>
  <si>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</si>
  <si>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</si>
  <si>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</si>
  <si>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</si>
  <si>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</si>
  <si>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</si>
  <si>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</si>
  <si>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</si>
  <si>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</si>
  <si>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</si>
  <si>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</si>
  <si>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</si>
  <si>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</si>
  <si>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</si>
  <si>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</si>
  <si>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</si>
  <si>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</si>
  <si>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</si>
  <si>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</si>
  <si>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</si>
  <si>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</si>
  <si>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</si>
  <si>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</si>
  <si>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</si>
  <si>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</si>
  <si>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</si>
  <si>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</si>
  <si>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</si>
  <si>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</si>
  <si>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</si>
  <si>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</si>
  <si>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</si>
  <si>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</si>
  <si>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</si>
  <si>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</si>
  <si>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</si>
  <si>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</si>
  <si>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</si>
  <si>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</si>
  <si>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</si>
  <si>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</si>
  <si>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</si>
  <si>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</si>
  <si>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</si>
  <si>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</si>
  <si>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</si>
  <si>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</si>
  <si>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</si>
  <si>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</si>
  <si>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</si>
  <si>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</si>
  <si>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</si>
  <si>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</si>
  <si>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</si>
  <si>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</si>
  <si>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</si>
  <si>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</si>
  <si>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</si>
  <si>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</si>
  <si>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</si>
  <si>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</si>
  <si>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</si>
  <si>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</si>
  <si>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</si>
  <si>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</si>
  <si>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</si>
  <si>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</si>
  <si>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</si>
  <si>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</si>
  <si>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</si>
  <si>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</si>
  <si>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</si>
  <si>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</si>
  <si>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</si>
  <si>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</si>
  <si>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</si>
  <si>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</si>
  <si>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</si>
  <si>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</si>
  <si>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</si>
  <si>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</si>
  <si>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</si>
  <si>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</si>
  <si>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</si>
  <si>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</si>
  <si>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</si>
  <si>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</si>
  <si>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</si>
  <si>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</si>
  <si>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</si>
  <si>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</si>
  <si>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</si>
  <si>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</si>
  <si>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</si>
  <si>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</si>
  <si>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</si>
  <si>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</si>
  <si>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</si>
  <si>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</si>
  <si>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</si>
  <si>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</si>
  <si>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</si>
  <si>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</si>
  <si>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</si>
  <si>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</si>
  <si>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</si>
  <si>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</si>
  <si>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</si>
  <si>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</si>
  <si>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</si>
  <si>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</si>
  <si>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</si>
  <si>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</si>
  <si>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</si>
  <si>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</si>
  <si>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</si>
  <si>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</si>
  <si>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</si>
  <si>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</si>
  <si>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</si>
  <si>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</si>
  <si>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</si>
  <si>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</si>
  <si>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</si>
  <si>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</si>
  <si>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</si>
  <si>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</si>
  <si>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</si>
  <si>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</si>
  <si>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</si>
  <si>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</si>
  <si>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</si>
  <si>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</si>
  <si>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</si>
  <si>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</si>
  <si>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</si>
  <si>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</si>
  <si>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</si>
  <si>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</si>
  <si>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</si>
  <si>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</si>
  <si>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</si>
  <si>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</si>
  <si>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</si>
  <si>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</si>
  <si>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</si>
  <si>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</si>
  <si>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</si>
  <si>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</si>
  <si>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</si>
  <si>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</si>
  <si>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</si>
  <si>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</si>
  <si>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</si>
  <si>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</si>
  <si>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</si>
  <si>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</si>
  <si>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</si>
  <si>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</si>
  <si>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</si>
  <si>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</si>
  <si>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</si>
  <si>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</si>
  <si>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</si>
  <si>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</si>
  <si>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</si>
  <si>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</si>
  <si>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</si>
  <si>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</si>
  <si>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</si>
  <si>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</si>
  <si>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</si>
  <si>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</si>
  <si>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</si>
  <si>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</si>
  <si>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</si>
  <si>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</si>
  <si>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</si>
  <si>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</si>
  <si>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</si>
  <si>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</si>
  <si>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</si>
  <si>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</si>
  <si>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</si>
  <si>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</si>
  <si>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</si>
  <si>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</si>
  <si>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</si>
  <si>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</si>
  <si>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</si>
  <si>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</si>
  <si>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</si>
  <si>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</si>
  <si>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</si>
  <si>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</si>
  <si>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</si>
  <si>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</si>
  <si>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</si>
  <si>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</si>
  <si>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</si>
  <si>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</si>
  <si>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</si>
  <si>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</si>
  <si>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</si>
  <si>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</si>
  <si>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</si>
  <si>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</si>
  <si>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</si>
  <si>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</si>
  <si>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</si>
  <si>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</si>
  <si>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</si>
  <si>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</si>
  <si>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</si>
  <si>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</si>
  <si>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</si>
  <si>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</si>
  <si>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</si>
  <si>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</si>
  <si>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</si>
  <si>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</si>
  <si>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</si>
  <si>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</si>
  <si>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</si>
  <si>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</si>
  <si>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</si>
  <si>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</si>
  <si>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</si>
  <si>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</si>
  <si>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</si>
  <si>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</si>
  <si>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</si>
  <si>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</si>
  <si>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</si>
  <si>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</si>
  <si>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</si>
  <si>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</si>
  <si>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</si>
  <si>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</si>
  <si>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</si>
  <si>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</si>
  <si>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</si>
  <si>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</si>
  <si>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</si>
  <si>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</si>
  <si>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</si>
  <si>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</si>
  <si>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</si>
  <si>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</si>
  <si>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</si>
  <si>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</si>
  <si>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</si>
  <si>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</si>
  <si>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</si>
  <si>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</si>
  <si>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</si>
  <si>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</si>
  <si>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</si>
  <si>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</si>
  <si>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</si>
  <si>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</si>
  <si>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</si>
  <si>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</si>
  <si>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</si>
  <si>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</si>
  <si>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</si>
  <si>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</si>
  <si>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</si>
  <si>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</si>
  <si>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</si>
  <si>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</si>
  <si>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</si>
  <si>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</si>
  <si>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</si>
  <si>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</si>
  <si>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</si>
  <si>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</si>
  <si>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</si>
  <si>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</si>
  <si>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</si>
  <si>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</si>
  <si>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</si>
  <si>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</si>
  <si>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</si>
  <si>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</si>
  <si>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</si>
  <si>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</si>
  <si>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</si>
  <si>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</si>
  <si>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</si>
  <si>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</si>
  <si>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</si>
  <si>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</si>
  <si>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</si>
  <si>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</si>
  <si>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</si>
  <si>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</si>
  <si>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</si>
  <si>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</si>
  <si>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</si>
  <si>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</si>
  <si>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</si>
  <si>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</si>
  <si>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</si>
  <si>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</si>
  <si>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</si>
  <si>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</si>
  <si>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</si>
  <si>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</si>
  <si>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</si>
  <si>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</si>
  <si>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</si>
  <si>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</si>
  <si>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</si>
  <si>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</si>
  <si>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</si>
  <si>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</si>
  <si>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</si>
  <si>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</si>
  <si>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</si>
  <si>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</si>
  <si>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</si>
  <si>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</si>
  <si>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</si>
  <si>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</si>
  <si>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</si>
  <si>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</si>
  <si>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</si>
  <si>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</si>
  <si>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</si>
  <si>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</si>
  <si>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</si>
  <si>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</si>
  <si>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</si>
  <si>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</si>
  <si>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</si>
  <si>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</si>
  <si>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</si>
  <si>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</si>
  <si>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</si>
  <si>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</si>
  <si>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</si>
  <si>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</si>
  <si>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</si>
  <si>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</si>
  <si>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</si>
  <si>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</si>
  <si>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</si>
  <si>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</si>
  <si>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</si>
  <si>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</si>
  <si>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</si>
  <si>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</si>
  <si>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</si>
  <si>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</si>
  <si>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</si>
  <si>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</si>
  <si>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</si>
  <si>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</si>
  <si>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</si>
  <si>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</si>
  <si>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</si>
  <si>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</si>
  <si>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</si>
  <si>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</si>
  <si>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</si>
  <si>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</si>
  <si>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</si>
  <si>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</si>
  <si>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</si>
  <si>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</si>
  <si>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</si>
  <si>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</si>
  <si>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</si>
  <si>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</si>
  <si>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</si>
  <si>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</si>
  <si>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</si>
  <si>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</si>
  <si>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</si>
  <si>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</si>
  <si>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</si>
  <si>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</si>
  <si>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</si>
  <si>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</si>
  <si>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</si>
  <si>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</si>
  <si>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</si>
  <si>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</si>
  <si>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</si>
  <si>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</si>
  <si>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</si>
  <si>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</si>
  <si>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</si>
  <si>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</si>
  <si>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</si>
  <si>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</si>
  <si>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</si>
  <si>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</si>
  <si>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</si>
  <si>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</si>
  <si>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</si>
  <si>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</si>
  <si>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</si>
  <si>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</si>
  <si>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</si>
  <si>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</si>
  <si>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</si>
  <si>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</si>
  <si>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</si>
  <si>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</si>
  <si>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</si>
  <si>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</si>
  <si>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</si>
  <si>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</si>
  <si>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</si>
  <si>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</si>
  <si>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</si>
  <si>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</si>
  <si>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</si>
  <si>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</si>
  <si>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</si>
  <si>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</si>
  <si>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</si>
  <si>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</si>
  <si>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</si>
  <si>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</si>
  <si>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</si>
  <si>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</si>
  <si>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</si>
  <si>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</si>
  <si>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</si>
  <si>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</si>
  <si>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</si>
  <si>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</si>
  <si>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</si>
  <si>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</si>
  <si>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</si>
  <si>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</si>
  <si>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</si>
  <si>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</si>
  <si>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</si>
  <si>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</si>
  <si>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</si>
  <si>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</si>
  <si>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</si>
  <si>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</si>
  <si>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</si>
  <si>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</si>
  <si>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</si>
  <si>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</si>
  <si>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</si>
  <si>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</si>
  <si>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</si>
  <si>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</si>
  <si>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</si>
  <si>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</si>
  <si>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</si>
  <si>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</si>
  <si>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</si>
  <si>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</si>
  <si>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</si>
  <si>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</si>
  <si>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</si>
  <si>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</si>
  <si>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</si>
  <si>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</si>
  <si>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</si>
  <si>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</si>
  <si>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</si>
  <si>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</si>
  <si>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</si>
  <si>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</si>
  <si>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</si>
  <si>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</si>
  <si>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</si>
  <si>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</si>
  <si>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</si>
  <si>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</si>
  <si>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</si>
  <si>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</si>
  <si>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</si>
  <si>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</si>
  <si>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</si>
  <si>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</si>
  <si>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</si>
  <si>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</si>
  <si>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</si>
  <si>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</si>
  <si>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</si>
  <si>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</si>
  <si>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</si>
  <si>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</si>
  <si>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</si>
  <si>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</si>
  <si>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</si>
  <si>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</si>
  <si>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</si>
  <si>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</si>
  <si>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</si>
  <si>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</si>
  <si>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</si>
  <si>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</si>
  <si>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</si>
  <si>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</si>
  <si>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</si>
  <si>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</si>
  <si>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</si>
  <si>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</si>
  <si>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</si>
  <si>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</si>
  <si>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</si>
  <si>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</si>
  <si>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</si>
  <si>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</si>
  <si>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</si>
  <si>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</si>
  <si>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</si>
  <si>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</si>
  <si>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</si>
  <si>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</si>
  <si>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</si>
  <si>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</si>
  <si>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</si>
  <si>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</si>
  <si>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</si>
  <si>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</si>
  <si>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</si>
  <si>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</si>
  <si>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</si>
  <si>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</si>
  <si>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</si>
  <si>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</si>
  <si>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</si>
  <si>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</si>
  <si>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</si>
  <si>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</si>
  <si>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</si>
  <si>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</si>
  <si>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</si>
  <si>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</si>
  <si>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</si>
  <si>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</si>
  <si>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</si>
  <si>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</si>
  <si>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</si>
  <si>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</si>
  <si>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</si>
  <si>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</si>
  <si>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</si>
  <si>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</si>
  <si>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</si>
  <si>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</si>
  <si>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</si>
  <si>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</si>
  <si>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</si>
  <si>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</si>
  <si>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</si>
  <si>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</si>
  <si>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</si>
  <si>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</si>
  <si>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</si>
  <si>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</si>
  <si>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</si>
  <si>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</si>
  <si>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</si>
  <si>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</si>
  <si>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</si>
  <si>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</si>
  <si>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</si>
  <si>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</si>
  <si>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</si>
  <si>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</si>
  <si>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</si>
  <si>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</si>
  <si>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</si>
  <si>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</si>
  <si>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</si>
  <si>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</si>
  <si>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</si>
  <si>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</si>
  <si>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</si>
  <si>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</si>
  <si>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</si>
  <si>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</si>
  <si>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</si>
  <si>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</si>
  <si>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</si>
  <si>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</si>
  <si>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</si>
  <si>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</si>
  <si>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</si>
  <si>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</si>
  <si>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</si>
  <si>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</si>
  <si>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</si>
  <si>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</si>
  <si>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</si>
  <si>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</si>
  <si>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</si>
  <si>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</si>
  <si>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</si>
  <si>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</si>
  <si>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</si>
  <si>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</si>
  <si>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</si>
  <si>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</si>
  <si>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</si>
  <si>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</si>
  <si>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</si>
  <si>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</si>
  <si>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</si>
  <si>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</si>
  <si>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</si>
  <si>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</si>
  <si>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</si>
  <si>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</si>
  <si>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</si>
  <si>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</si>
  <si>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</si>
  <si>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</si>
  <si>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</si>
  <si>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</si>
  <si>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</si>
  <si>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</si>
  <si>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</si>
  <si>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</si>
  <si>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</si>
  <si>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</si>
  <si>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</si>
  <si>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</si>
  <si>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</si>
  <si>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</si>
  <si>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</si>
  <si>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</si>
  <si>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</si>
  <si>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</si>
  <si>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</si>
  <si>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</si>
  <si>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</si>
  <si>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</si>
  <si>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</si>
  <si>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</si>
  <si>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</si>
  <si>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</si>
  <si>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</si>
  <si>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</si>
  <si>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</si>
  <si>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</si>
  <si>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</si>
  <si>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</si>
  <si>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</si>
  <si>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</si>
  <si>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</si>
  <si>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</si>
  <si>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</si>
  <si>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</si>
  <si>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</si>
  <si>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</si>
  <si>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</si>
  <si>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</si>
  <si>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</si>
  <si>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</si>
  <si>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</si>
  <si>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</si>
  <si>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</si>
  <si>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</si>
  <si>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</si>
  <si>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</si>
  <si>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</si>
  <si>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</si>
  <si>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</si>
  <si>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</si>
  <si>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</si>
  <si>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</si>
  <si>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</si>
  <si>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</si>
  <si>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</si>
  <si>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</si>
  <si>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</si>
  <si>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</si>
  <si>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</si>
  <si>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</si>
  <si>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</si>
  <si>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</si>
  <si>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</si>
  <si>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</si>
  <si>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</si>
  <si>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</si>
  <si>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</si>
  <si>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</si>
  <si>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</si>
  <si>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</si>
  <si>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</si>
  <si>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</si>
  <si>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</si>
  <si>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</si>
  <si>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</si>
  <si>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</si>
  <si>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</si>
  <si>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</si>
  <si>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</si>
  <si>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</si>
  <si>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</si>
  <si>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</si>
  <si>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</si>
  <si>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</si>
  <si>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</si>
  <si>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</si>
  <si>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</si>
  <si>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</si>
  <si>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</si>
  <si>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</si>
  <si>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</si>
  <si>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</si>
  <si>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</si>
  <si>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</si>
  <si>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</si>
  <si>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</si>
  <si>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</si>
  <si>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</si>
  <si>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</si>
  <si>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</si>
  <si>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</si>
  <si>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</si>
  <si>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</si>
  <si>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</si>
  <si>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</si>
  <si>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</si>
  <si>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</si>
  <si>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</si>
  <si>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</si>
  <si>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</si>
  <si>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</si>
  <si>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</si>
  <si>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</si>
  <si>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</si>
  <si>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</si>
  <si>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</si>
  <si>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</si>
  <si>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</si>
  <si>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</si>
  <si>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</si>
  <si>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</si>
  <si>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</si>
  <si>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</si>
  <si>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</si>
  <si>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</si>
  <si>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</si>
  <si>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</si>
  <si>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</si>
  <si>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</si>
  <si>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</si>
  <si>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</si>
  <si>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</si>
  <si>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</si>
  <si>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</si>
  <si>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</si>
  <si>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</si>
  <si>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</si>
  <si>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</si>
  <si>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</si>
  <si>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</si>
  <si>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</si>
  <si>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</si>
  <si>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</si>
  <si>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</si>
  <si>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</si>
  <si>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</si>
  <si>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</si>
  <si>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</si>
  <si>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</si>
  <si>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</si>
  <si>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</si>
  <si>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</si>
  <si>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</si>
  <si>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</si>
  <si>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</si>
  <si>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</si>
  <si>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</si>
  <si>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</si>
  <si>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</si>
  <si>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</si>
  <si>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</si>
  <si>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</si>
  <si>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</si>
  <si>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</si>
  <si>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</si>
  <si>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</si>
  <si>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</si>
  <si>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</si>
  <si>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</si>
  <si>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</si>
  <si>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</si>
  <si>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</si>
  <si>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</si>
  <si>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</si>
  <si>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</si>
  <si>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</si>
  <si>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</si>
  <si>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</si>
  <si>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</si>
  <si>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</si>
  <si>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</si>
  <si>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</si>
  <si>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</si>
  <si>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</si>
  <si>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</si>
  <si>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</si>
  <si>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</si>
  <si>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</si>
  <si>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</si>
  <si>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</si>
  <si>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</si>
  <si>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</si>
  <si>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</si>
  <si>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</si>
  <si>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</si>
  <si>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</si>
  <si>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</si>
  <si>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</si>
  <si>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</si>
  <si>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</si>
  <si>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</si>
  <si>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</si>
  <si>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</si>
  <si>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</si>
  <si>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</si>
  <si>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</si>
  <si>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</si>
  <si>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</si>
  <si>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</si>
  <si>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</si>
  <si>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</si>
  <si>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</si>
  <si>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</si>
  <si>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</si>
  <si>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</si>
  <si>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</si>
  <si>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</si>
  <si>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</si>
  <si>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</si>
  <si>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</si>
  <si>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</si>
  <si>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</si>
  <si>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</si>
  <si>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</si>
  <si>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</si>
  <si>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</si>
  <si>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</si>
  <si>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</si>
  <si>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</si>
  <si>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</si>
  <si>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</si>
  <si>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</si>
  <si>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</si>
  <si>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</si>
  <si>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</si>
  <si>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</si>
  <si>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</si>
  <si>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</si>
  <si>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</si>
  <si>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</si>
  <si>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</si>
  <si>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</si>
  <si>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</si>
  <si>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</si>
  <si>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</si>
  <si>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</si>
  <si>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</si>
  <si>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</si>
  <si>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</si>
  <si>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</si>
  <si>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</si>
  <si>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</si>
  <si>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</si>
  <si>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</si>
  <si>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</si>
  <si>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</si>
  <si>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</si>
  <si>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</si>
  <si>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</si>
  <si>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</si>
  <si>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</si>
  <si>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</si>
  <si>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</si>
  <si>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</si>
  <si>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</si>
  <si>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</si>
  <si>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</si>
  <si>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</si>
  <si>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</si>
  <si>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</si>
  <si>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</si>
  <si>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</si>
  <si>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</si>
  <si>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</si>
  <si>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</si>
  <si>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</si>
  <si>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</si>
  <si>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</si>
  <si>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</si>
  <si>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</si>
  <si>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</si>
  <si>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</si>
  <si>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</si>
  <si>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</si>
  <si>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</si>
  <si>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</si>
  <si>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</si>
  <si>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</si>
  <si>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</si>
  <si>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</si>
  <si>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</si>
  <si>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</si>
  <si>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</si>
  <si>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</si>
  <si>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</si>
  <si>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</si>
  <si>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</si>
  <si>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</si>
  <si>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</si>
  <si>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</si>
  <si>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</si>
  <si>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</si>
  <si>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</si>
  <si>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</si>
  <si>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</si>
  <si>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</si>
  <si>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</si>
  <si>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</si>
  <si>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</si>
  <si>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</si>
  <si>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</si>
  <si>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</si>
  <si>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</si>
  <si>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</si>
  <si>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</si>
  <si>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</si>
  <si>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</si>
  <si>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</si>
  <si>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</si>
  <si>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</si>
  <si>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</si>
  <si>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</si>
  <si>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</si>
  <si>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</si>
  <si>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</si>
  <si>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</si>
  <si>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</si>
  <si>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</si>
  <si>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</si>
  <si>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</si>
  <si>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</si>
  <si>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</si>
  <si>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</si>
  <si>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</si>
  <si>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</si>
  <si>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</si>
  <si>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</si>
  <si>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</si>
  <si>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</si>
  <si>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</si>
  <si>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</si>
  <si>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</si>
  <si>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</si>
  <si>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</si>
  <si>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</si>
  <si>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</si>
  <si>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</si>
  <si>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</si>
  <si>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</si>
  <si>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</si>
  <si>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</si>
  <si>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</si>
  <si>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</si>
  <si>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</si>
  <si>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</si>
  <si>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</si>
  <si>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</si>
  <si>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</si>
  <si>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</si>
  <si>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</si>
  <si>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</si>
  <si>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</si>
  <si>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</si>
  <si>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</si>
  <si>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</si>
  <si>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</si>
  <si>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</si>
  <si>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</si>
  <si>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</si>
  <si>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</si>
  <si>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</si>
  <si>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</si>
  <si>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</si>
  <si>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</si>
  <si>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</si>
  <si>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</si>
  <si>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</si>
  <si>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</si>
  <si>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</si>
  <si>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</si>
  <si>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</si>
  <si>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</si>
  <si>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</si>
  <si>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</si>
  <si>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</si>
  <si>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</si>
  <si>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</si>
  <si>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</si>
  <si>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</si>
  <si>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</si>
  <si>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</si>
  <si>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</si>
  <si>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</si>
  <si>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</si>
  <si>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</si>
  <si>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</si>
  <si>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</si>
  <si>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</si>
  <si>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</si>
  <si>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</si>
  <si>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</si>
  <si>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</si>
  <si>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</si>
  <si>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</si>
  <si>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</si>
  <si>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</si>
  <si>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</si>
  <si>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</si>
  <si>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</si>
  <si>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</si>
  <si>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</si>
  <si>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</si>
  <si>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</si>
  <si>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</si>
  <si>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</si>
  <si>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</si>
  <si>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</si>
  <si>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</si>
  <si>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</si>
  <si>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</si>
  <si>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</si>
  <si>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</si>
  <si>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</si>
  <si>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</si>
  <si>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</si>
  <si>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</si>
  <si>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</si>
  <si>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</si>
  <si>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</si>
  <si>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</si>
  <si>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</si>
  <si>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</si>
  <si>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</si>
  <si>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</si>
  <si>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</si>
  <si>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</si>
  <si>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</si>
  <si>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</si>
  <si>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</si>
  <si>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</si>
  <si>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</si>
  <si>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</si>
  <si>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</si>
  <si>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</si>
  <si>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</si>
  <si>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</si>
  <si>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</si>
  <si>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</si>
  <si>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</si>
  <si>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</si>
  <si>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</si>
  <si>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</si>
  <si>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</si>
  <si>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</si>
  <si>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</si>
  <si>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</si>
  <si>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</si>
  <si>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</si>
  <si>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</si>
  <si>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</si>
  <si>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</si>
  <si>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</si>
  <si>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</si>
  <si>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</si>
  <si>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</si>
  <si>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</si>
  <si>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</si>
  <si>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</si>
  <si>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</si>
  <si>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</si>
  <si>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</si>
  <si>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</si>
  <si>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</si>
  <si>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</si>
  <si>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</si>
  <si>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</si>
  <si>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</si>
  <si>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</si>
  <si>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</si>
  <si>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</si>
  <si>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</si>
  <si>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</si>
  <si>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</si>
  <si>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</si>
  <si>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</si>
  <si>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</si>
  <si>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</si>
  <si>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</si>
  <si>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</si>
  <si>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</si>
  <si>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</si>
  <si>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</si>
  <si>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</si>
  <si>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</si>
  <si>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</si>
  <si>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</si>
  <si>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</si>
  <si>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</si>
  <si>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</si>
  <si>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</si>
  <si>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</si>
  <si>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</si>
  <si>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</si>
  <si>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</si>
  <si>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</si>
  <si>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</si>
  <si>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</si>
  <si>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</si>
  <si>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</si>
  <si>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</si>
  <si>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</si>
  <si>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</si>
  <si>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</si>
  <si>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</si>
  <si>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</si>
  <si>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</si>
  <si>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</si>
  <si>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</si>
  <si>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</si>
  <si>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</si>
  <si>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</si>
  <si>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</si>
  <si>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</si>
  <si>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</si>
  <si>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</si>
  <si>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</si>
  <si>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</si>
  <si>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</si>
  <si>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</si>
  <si>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</si>
  <si>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</si>
  <si>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</si>
  <si>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</si>
  <si>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</si>
  <si>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</si>
  <si>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</si>
  <si>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</si>
  <si>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</si>
  <si>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</si>
  <si>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</si>
  <si>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</si>
  <si>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</si>
  <si>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</si>
  <si>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</si>
  <si>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</si>
  <si>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</si>
  <si>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</si>
  <si>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</si>
  <si>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</si>
  <si>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</si>
  <si>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</si>
  <si>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</si>
  <si>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</si>
  <si>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</si>
  <si>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</si>
  <si>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</si>
  <si>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</si>
  <si>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</si>
  <si>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</si>
  <si>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</si>
  <si>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</si>
  <si>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</si>
  <si>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</si>
  <si>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</si>
  <si>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</si>
  <si>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</si>
  <si>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</si>
  <si>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</si>
  <si>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</si>
  <si>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</si>
  <si>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</si>
  <si>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</si>
  <si>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</si>
  <si>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</si>
  <si>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</si>
  <si>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</si>
  <si>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</si>
  <si>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</si>
  <si>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</si>
  <si>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</si>
  <si>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</si>
  <si>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</si>
  <si>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</si>
  <si>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</si>
  <si>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</si>
  <si>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</si>
  <si>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</si>
  <si>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</si>
  <si>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</si>
  <si>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</si>
  <si>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</si>
  <si>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</si>
  <si>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</si>
  <si>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</si>
  <si>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</si>
  <si>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</si>
  <si>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</si>
  <si>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</si>
  <si>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</si>
  <si>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</si>
  <si>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</si>
  <si>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</si>
  <si>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</si>
  <si>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</si>
  <si>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</si>
  <si>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</si>
  <si>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</si>
  <si>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</si>
  <si>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</si>
  <si>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</si>
  <si>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</si>
  <si>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</si>
  <si>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</si>
  <si>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</si>
  <si>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</si>
  <si>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</si>
  <si>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</si>
  <si>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</si>
  <si>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</si>
  <si>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</si>
  <si>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</si>
  <si>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</si>
  <si>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</si>
  <si>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</si>
  <si>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</si>
  <si>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</si>
  <si>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</si>
  <si>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</si>
  <si>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</si>
  <si>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</si>
  <si>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</si>
  <si>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</si>
  <si>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</si>
  <si>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</si>
  <si>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</si>
  <si>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</si>
  <si>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</si>
  <si>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</si>
  <si>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</si>
  <si>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</si>
  <si>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</si>
  <si>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</si>
  <si>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</si>
  <si>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</si>
  <si>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</si>
  <si>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</si>
  <si>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</si>
  <si>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</si>
  <si>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</si>
  <si>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</si>
  <si>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</si>
  <si>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</si>
  <si>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</si>
  <si>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</si>
  <si>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</si>
  <si>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</si>
  <si>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</si>
  <si>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</si>
  <si>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</si>
  <si>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</si>
  <si>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</si>
  <si>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</si>
  <si>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</si>
  <si>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</si>
  <si>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</si>
  <si>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</si>
  <si>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</si>
  <si>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</si>
  <si>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</si>
  <si>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</si>
  <si>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</si>
  <si>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</si>
  <si>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</si>
  <si>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</si>
  <si>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</si>
  <si>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</si>
  <si>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</si>
  <si>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</si>
  <si>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</si>
  <si>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</si>
  <si>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</si>
  <si>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</si>
  <si>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</si>
  <si>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</si>
  <si>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</si>
  <si>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</si>
  <si>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</si>
  <si>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</si>
  <si>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</si>
  <si>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</si>
  <si>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</si>
  <si>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</si>
  <si>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</si>
  <si>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</si>
  <si>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</si>
  <si>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</si>
  <si>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</si>
  <si>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</si>
  <si>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</si>
  <si>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</si>
  <si>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</si>
  <si>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</si>
  <si>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</si>
  <si>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</si>
  <si>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</si>
  <si>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</si>
  <si>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</si>
  <si>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</si>
  <si>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</si>
  <si>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</si>
  <si>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</si>
  <si>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</si>
  <si>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</si>
  <si>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</si>
  <si>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</si>
  <si>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</si>
  <si>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</si>
  <si>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</si>
  <si>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</si>
  <si>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</si>
  <si>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</si>
  <si>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</si>
  <si>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</si>
  <si>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</si>
  <si>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</si>
  <si>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</si>
  <si>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</si>
  <si>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</si>
  <si>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</si>
  <si>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</si>
  <si>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</si>
  <si>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</si>
  <si>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</si>
  <si>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</si>
  <si>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</si>
  <si>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</si>
  <si>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</si>
  <si>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</si>
  <si>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</si>
  <si>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</si>
  <si>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</si>
  <si>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</si>
  <si>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</si>
  <si>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</si>
  <si>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</si>
  <si>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</si>
  <si>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</si>
  <si>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</si>
  <si>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</si>
  <si>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</si>
  <si>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</si>
  <si>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</si>
  <si>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</si>
  <si>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</si>
  <si>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</si>
  <si>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</si>
  <si>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</si>
  <si>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</si>
  <si>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</si>
  <si>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</si>
  <si>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</si>
  <si>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</si>
  <si>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</si>
  <si>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</si>
  <si>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</si>
  <si>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</si>
  <si>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</si>
  <si>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</si>
  <si>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</si>
  <si>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</si>
  <si>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</si>
  <si>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</si>
  <si>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</si>
  <si>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</si>
  <si>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</si>
  <si>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</si>
  <si>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</si>
  <si>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</si>
  <si>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</si>
  <si>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</si>
  <si>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</si>
  <si>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</si>
  <si>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</si>
  <si>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</si>
  <si>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</si>
  <si>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</si>
  <si>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</si>
  <si>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</si>
  <si>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</si>
  <si>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</si>
  <si>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</si>
  <si>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</si>
  <si>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</si>
  <si>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</si>
  <si>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</si>
  <si>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</si>
  <si>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</si>
  <si>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</si>
  <si>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</si>
  <si>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</si>
  <si>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</si>
  <si>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</si>
  <si>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</si>
  <si>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</si>
  <si>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</si>
  <si>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</si>
  <si>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</si>
  <si>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</si>
  <si>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</si>
  <si>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</si>
  <si>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</si>
  <si>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</si>
  <si>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</si>
  <si>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</si>
  <si>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</si>
  <si>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</si>
  <si>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</si>
  <si>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</si>
  <si>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</si>
  <si>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</si>
  <si>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</si>
  <si>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</si>
  <si>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</si>
  <si>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</si>
  <si>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</si>
  <si>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</si>
  <si>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</si>
  <si>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</si>
  <si>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</si>
  <si>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</si>
  <si>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</si>
  <si>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</si>
  <si>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</si>
  <si>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</si>
  <si>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</si>
  <si>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</si>
  <si>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</si>
  <si>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</si>
  <si>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</si>
  <si>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</si>
  <si>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</si>
  <si>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</si>
  <si>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</si>
  <si>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</si>
  <si>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</si>
  <si>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</si>
  <si>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</si>
  <si>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</si>
  <si>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</si>
  <si>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</si>
  <si>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</si>
  <si>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</si>
  <si>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</si>
  <si>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</si>
  <si>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</si>
  <si>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</si>
  <si>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</si>
  <si>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</si>
  <si>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</si>
  <si>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</si>
  <si>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</si>
  <si>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</si>
  <si>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</si>
  <si>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</si>
  <si>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</si>
  <si>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</si>
  <si>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</si>
  <si>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</si>
  <si>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</si>
  <si>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</si>
  <si>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</si>
  <si>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</si>
  <si>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</si>
  <si>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</si>
  <si>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</si>
  <si>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</si>
  <si>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</si>
  <si>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</si>
  <si>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</si>
  <si>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</si>
  <si>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</si>
  <si>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</si>
  <si>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</si>
  <si>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</si>
  <si>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</si>
  <si>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</si>
  <si>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</si>
  <si>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</si>
  <si>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</si>
  <si>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</si>
  <si>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</si>
  <si>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</si>
  <si>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</si>
  <si>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</si>
  <si>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</si>
  <si>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</si>
  <si>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</si>
  <si>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</si>
  <si>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</si>
  <si>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</si>
  <si>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</si>
  <si>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</si>
  <si>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</si>
  <si>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</si>
  <si>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</si>
  <si>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</si>
  <si>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</si>
  <si>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</si>
  <si>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</si>
  <si>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</si>
  <si>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</si>
  <si>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</si>
  <si>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</si>
  <si>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</si>
  <si>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</si>
  <si>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</si>
  <si>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</si>
  <si>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</si>
  <si>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</si>
  <si>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</si>
  <si>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</si>
  <si>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</si>
  <si>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</si>
  <si>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</si>
  <si>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</si>
  <si>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</si>
  <si>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</si>
  <si>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</si>
  <si>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</si>
  <si>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</si>
  <si>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</si>
  <si>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</si>
  <si>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</si>
  <si>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</si>
  <si>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</si>
  <si>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</si>
  <si>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</si>
  <si>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</si>
  <si>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</si>
  <si>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</si>
  <si>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</si>
  <si>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</si>
  <si>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</si>
  <si>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</si>
  <si>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</si>
  <si>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</si>
  <si>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</si>
  <si>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</si>
  <si>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</si>
  <si>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</si>
  <si>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</si>
  <si>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</si>
  <si>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</si>
  <si>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</si>
  <si>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</si>
  <si>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</si>
  <si>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</si>
  <si>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</si>
  <si>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</si>
  <si>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</si>
  <si>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</si>
  <si>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</si>
  <si>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</si>
  <si>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</si>
  <si>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</si>
  <si>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</si>
  <si>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</si>
  <si>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</si>
  <si>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</si>
  <si>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</si>
  <si>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</si>
  <si>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</si>
  <si>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</si>
  <si>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</si>
  <si>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</si>
  <si>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</si>
  <si>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</si>
  <si>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</si>
  <si>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</si>
  <si>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</si>
  <si>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</si>
  <si>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</si>
  <si>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</si>
  <si>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</si>
  <si>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</si>
  <si>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</si>
  <si>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</si>
  <si>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</si>
  <si>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</si>
  <si>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</si>
  <si>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</si>
  <si>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</si>
  <si>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</si>
  <si>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</si>
  <si>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</si>
  <si>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</si>
  <si>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</si>
  <si>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</si>
  <si>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</si>
  <si>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</si>
  <si>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</si>
  <si>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</si>
  <si>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</si>
  <si>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</si>
  <si>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</si>
  <si>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</si>
  <si>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</si>
  <si>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</si>
  <si>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</si>
  <si>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</si>
  <si>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</si>
  <si>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</si>
  <si>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</si>
  <si>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</si>
  <si>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</si>
  <si>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</si>
  <si>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</si>
  <si>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</si>
  <si>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</si>
  <si>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</si>
  <si>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</si>
  <si>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</si>
  <si>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</si>
  <si>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</si>
  <si>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</si>
  <si>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</si>
  <si>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</si>
  <si>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</si>
  <si>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</si>
  <si>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</si>
  <si>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</si>
  <si>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</si>
  <si>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</si>
  <si>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</si>
  <si>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</si>
  <si>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</si>
  <si>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</si>
  <si>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</si>
  <si>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</si>
  <si>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</si>
  <si>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</si>
  <si>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</si>
  <si>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</si>
  <si>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</si>
  <si>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</si>
  <si>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</si>
  <si>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</si>
  <si>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</si>
  <si>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</si>
  <si>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</si>
  <si>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</si>
  <si>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</si>
  <si>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</si>
  <si>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</si>
  <si>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</si>
  <si>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</si>
  <si>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</si>
  <si>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</si>
  <si>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</si>
  <si>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</si>
  <si>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</si>
  <si>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</si>
  <si>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</si>
  <si>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</si>
  <si>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</si>
  <si>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</si>
  <si>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</si>
  <si>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</si>
  <si>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</si>
  <si>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</si>
  <si>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</si>
  <si>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</si>
  <si>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</si>
  <si>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</si>
  <si>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</si>
  <si>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</si>
  <si>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</si>
  <si>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</si>
  <si>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</si>
  <si>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</si>
  <si>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</si>
  <si>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</si>
  <si>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</si>
  <si>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</si>
  <si>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</si>
  <si>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</si>
  <si>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</si>
  <si>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</si>
  <si>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</si>
  <si>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</si>
  <si>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</si>
  <si>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</si>
  <si>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</si>
  <si>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</si>
  <si>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</si>
  <si>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</si>
  <si>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</si>
  <si>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</si>
  <si>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</si>
  <si>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</si>
  <si>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</si>
  <si>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</si>
  <si>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</si>
  <si>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</si>
  <si>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</si>
  <si>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</si>
  <si>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</si>
  <si>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</si>
  <si>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</si>
  <si>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</si>
  <si>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</si>
  <si>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</si>
  <si>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</si>
  <si>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</si>
  <si>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</si>
  <si>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</si>
  <si>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</si>
  <si>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</si>
  <si>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</si>
  <si>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</si>
  <si>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</si>
  <si>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</si>
  <si>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</si>
  <si>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</si>
  <si>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</si>
  <si>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</si>
  <si>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</si>
  <si>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</si>
  <si>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</si>
  <si>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</si>
  <si>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</si>
  <si>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</si>
  <si>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</si>
  <si>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</si>
  <si>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</si>
  <si>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</si>
  <si>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</si>
  <si>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</si>
  <si>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</si>
  <si>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</si>
  <si>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</si>
  <si>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</si>
  <si>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</si>
  <si>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</si>
  <si>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</si>
  <si>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</si>
  <si>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</si>
  <si>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</si>
  <si>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</si>
  <si>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</si>
  <si>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</si>
  <si>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</si>
  <si>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</si>
  <si>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</si>
  <si>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</si>
  <si>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</si>
  <si>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</si>
  <si>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</si>
  <si>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</si>
  <si>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</si>
  <si>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</si>
  <si>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</si>
  <si>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</si>
  <si>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</si>
  <si>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</si>
  <si>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</si>
  <si>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</si>
  <si>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</si>
  <si>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</si>
  <si>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</si>
  <si>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</si>
  <si>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</si>
  <si>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</si>
  <si>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</si>
  <si>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</si>
  <si>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</si>
  <si>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</si>
  <si>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</si>
  <si>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</si>
  <si>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</si>
  <si>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</si>
  <si>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</si>
  <si>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</si>
  <si>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</si>
  <si>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</si>
  <si>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</si>
  <si>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</si>
  <si>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</si>
  <si>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</si>
  <si>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</si>
  <si>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</si>
  <si>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</si>
  <si>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</si>
  <si>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</si>
  <si>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</si>
  <si>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</si>
  <si>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</si>
  <si>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</si>
  <si>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</si>
  <si>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</si>
  <si>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</si>
  <si>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</si>
  <si>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</si>
  <si>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</si>
  <si>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</si>
  <si>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</si>
  <si>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</si>
  <si>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</si>
  <si>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</si>
  <si>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</si>
  <si>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</si>
  <si>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</si>
  <si>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</si>
  <si>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</si>
  <si>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</si>
  <si>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</si>
  <si>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</si>
  <si>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</si>
  <si>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</si>
  <si>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</si>
  <si>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</si>
  <si>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</si>
  <si>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</si>
  <si>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</si>
  <si>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</si>
  <si>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</si>
  <si>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</si>
  <si>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</si>
  <si>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</si>
  <si>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</si>
  <si>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</si>
  <si>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</si>
  <si>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</si>
  <si>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</si>
  <si>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</si>
  <si>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</si>
  <si>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</si>
  <si>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</si>
  <si>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</si>
  <si>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</si>
  <si>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</si>
  <si>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</si>
  <si>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</si>
  <si>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</si>
  <si>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</si>
  <si>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</si>
  <si>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</si>
  <si>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</si>
  <si>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</si>
  <si>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</si>
  <si>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</si>
  <si>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</si>
  <si>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</si>
  <si>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</si>
  <si>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</si>
  <si>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</si>
  <si>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</si>
  <si>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</si>
  <si>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</si>
  <si>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</si>
  <si>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</si>
  <si>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</si>
  <si>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</si>
  <si>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</si>
  <si>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</si>
  <si>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</si>
  <si>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</si>
  <si>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</si>
  <si>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</si>
  <si>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</si>
  <si>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</si>
  <si>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</si>
  <si>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</si>
  <si>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</si>
  <si>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</si>
  <si>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</si>
  <si>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</si>
  <si>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</si>
  <si>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</si>
  <si>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</si>
  <si>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</si>
  <si>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</si>
  <si>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</si>
  <si>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</si>
  <si>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</si>
  <si>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</si>
  <si>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</si>
  <si>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</si>
  <si>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</si>
  <si>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</si>
  <si>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</si>
  <si>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</si>
  <si>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</si>
  <si>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</si>
  <si>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</si>
  <si>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</si>
  <si>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</si>
  <si>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</si>
  <si>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</si>
  <si>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</si>
  <si>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</si>
  <si>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</si>
  <si>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</si>
  <si>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</si>
  <si>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</si>
  <si>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</si>
  <si>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</si>
  <si>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</si>
  <si>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</si>
  <si>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</si>
  <si>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</si>
  <si>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</si>
  <si>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</si>
  <si>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</si>
  <si>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</si>
  <si>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</si>
  <si>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</si>
  <si>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</si>
  <si>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</si>
  <si>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</si>
  <si>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</si>
  <si>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</si>
  <si>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</si>
  <si>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</si>
  <si>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</si>
  <si>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</si>
  <si>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</si>
  <si>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</si>
  <si>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</si>
  <si>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</si>
  <si>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</si>
  <si>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</si>
  <si>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</si>
  <si>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</si>
  <si>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</si>
  <si>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</si>
  <si>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</si>
  <si>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</si>
  <si>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</si>
  <si>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</si>
  <si>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</si>
  <si>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</si>
  <si>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</si>
  <si>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</si>
  <si>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</si>
  <si>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</si>
  <si>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</si>
  <si>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</si>
  <si>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</si>
  <si>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</si>
  <si>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</si>
  <si>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</si>
  <si>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</si>
  <si>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</si>
  <si>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</si>
  <si>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</si>
  <si>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</si>
  <si>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</si>
  <si>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</si>
  <si>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</si>
  <si>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</si>
  <si>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</si>
  <si>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</si>
  <si>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</si>
  <si>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</si>
  <si>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</si>
  <si>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</si>
  <si>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</si>
  <si>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</si>
  <si>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</si>
  <si>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</si>
  <si>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</si>
  <si>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</si>
  <si>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</si>
  <si>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</si>
  <si>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</si>
  <si>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</si>
  <si>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</si>
  <si>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</si>
  <si>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</si>
  <si>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</si>
  <si>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</si>
  <si>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</si>
  <si>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</si>
  <si>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</si>
  <si>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</si>
  <si>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</si>
  <si>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</si>
  <si>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</si>
  <si>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</si>
  <si>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</si>
  <si>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</si>
  <si>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</si>
  <si>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</si>
  <si>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</si>
  <si>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</si>
  <si>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</si>
  <si>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</si>
  <si>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</si>
  <si>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</si>
  <si>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</si>
  <si>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</si>
  <si>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</si>
  <si>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</si>
  <si>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</si>
  <si>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</si>
  <si>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</si>
  <si>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</si>
  <si>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</si>
  <si>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</si>
  <si>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</si>
  <si>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</si>
  <si>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</si>
  <si>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</si>
  <si>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</si>
  <si>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</si>
  <si>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</si>
  <si>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</si>
  <si>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</si>
  <si>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</si>
  <si>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</si>
  <si>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</si>
  <si>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</si>
  <si>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</si>
  <si>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</si>
  <si>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</si>
  <si>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</si>
  <si>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</si>
  <si>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</si>
  <si>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</si>
  <si>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</si>
  <si>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</si>
  <si>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</si>
  <si>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</si>
  <si>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</si>
  <si>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</si>
  <si>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</si>
  <si>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</si>
  <si>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</si>
  <si>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</si>
  <si>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</si>
  <si>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</si>
  <si>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</si>
  <si>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</si>
  <si>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</si>
  <si>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</si>
  <si>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</si>
  <si>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</si>
  <si>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</si>
  <si>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</si>
  <si>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</si>
  <si>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</si>
  <si>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</si>
  <si>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</si>
  <si>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</si>
  <si>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</si>
  <si>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</si>
  <si>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</si>
  <si>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</si>
  <si>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</si>
  <si>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</si>
  <si>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</si>
  <si>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</si>
  <si>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</si>
  <si>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</si>
  <si>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</si>
  <si>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</si>
  <si>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</si>
  <si>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</si>
  <si>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</si>
  <si>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</si>
  <si>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</si>
  <si>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</si>
  <si>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</si>
  <si>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</si>
  <si>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</si>
  <si>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</si>
  <si>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</si>
  <si>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</si>
  <si>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</si>
  <si>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</si>
  <si>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</si>
  <si>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</si>
  <si>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</si>
  <si>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</si>
  <si>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</si>
  <si>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</si>
  <si>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</si>
  <si>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</si>
  <si>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</si>
  <si>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</si>
  <si>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</si>
  <si>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</si>
  <si>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</si>
  <si>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</si>
  <si>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</si>
  <si>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</si>
  <si>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</si>
  <si>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</si>
  <si>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</si>
  <si>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</si>
  <si>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</si>
  <si>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</si>
  <si>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</si>
  <si>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</si>
  <si>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</si>
  <si>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</si>
  <si>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</si>
  <si>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</si>
  <si>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</si>
  <si>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</si>
  <si>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</si>
  <si>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</si>
  <si>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</si>
  <si>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</si>
  <si>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</si>
  <si>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</si>
  <si>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</si>
  <si>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</si>
  <si>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</si>
  <si>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</si>
  <si>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</si>
  <si>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</si>
  <si>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</si>
  <si>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</si>
  <si>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</si>
  <si>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</si>
  <si>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</si>
  <si>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</si>
  <si>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</si>
  <si>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</si>
  <si>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</si>
  <si>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</si>
  <si>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</si>
  <si>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</si>
  <si>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</si>
  <si>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</si>
  <si>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</si>
  <si>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</si>
  <si>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</si>
  <si>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</si>
  <si>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</si>
  <si>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</si>
  <si>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</si>
  <si>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</si>
  <si>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</si>
  <si>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</si>
  <si>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</si>
  <si>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</si>
  <si>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</si>
  <si>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</si>
  <si>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</si>
  <si>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</si>
  <si>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</si>
  <si>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</si>
  <si>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</si>
  <si>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</si>
  <si>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</si>
  <si>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</si>
  <si>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</si>
  <si>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</si>
  <si>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</si>
  <si>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</si>
  <si>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</si>
  <si>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</si>
  <si>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</si>
  <si>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</si>
  <si>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</si>
  <si>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</si>
  <si>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</si>
  <si>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</si>
  <si>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</si>
  <si>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</si>
  <si>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</si>
  <si>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</si>
  <si>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</si>
  <si>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</si>
  <si>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</si>
  <si>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</si>
  <si>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</si>
  <si>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</si>
  <si>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</si>
  <si>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</si>
  <si>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</si>
  <si>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</si>
  <si>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</si>
  <si>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</si>
  <si>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</si>
  <si>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</si>
  <si>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</si>
  <si>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</si>
  <si>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</si>
  <si>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</si>
  <si>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</si>
  <si>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</si>
  <si>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</si>
  <si>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</si>
  <si>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</si>
  <si>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</si>
  <si>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</si>
  <si>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</si>
  <si>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</si>
  <si>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</si>
  <si>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</si>
  <si>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</si>
  <si>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</si>
  <si>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</si>
  <si>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</si>
  <si>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</si>
  <si>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</si>
  <si>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</si>
  <si>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</si>
  <si>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</si>
  <si>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</si>
  <si>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</si>
  <si>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</si>
  <si>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</si>
  <si>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</si>
  <si>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</si>
  <si>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</si>
  <si>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</si>
  <si>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</si>
  <si>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</si>
  <si>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</si>
  <si>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</si>
  <si>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</si>
  <si>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</si>
  <si>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</si>
  <si>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</si>
  <si>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</si>
  <si>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</si>
  <si>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</si>
  <si>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</si>
  <si>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</si>
  <si>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</si>
  <si>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</si>
  <si>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</si>
  <si>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</si>
  <si>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</si>
  <si>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</si>
  <si>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</si>
  <si>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</si>
  <si>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</si>
  <si>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</si>
  <si>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</si>
  <si>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</si>
  <si>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</si>
  <si>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</si>
  <si>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</si>
  <si>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</si>
  <si>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</si>
  <si>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</si>
  <si>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</si>
  <si>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</si>
  <si>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</si>
  <si>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</si>
  <si>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</si>
  <si>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</si>
  <si>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</si>
  <si>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</si>
  <si>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</si>
  <si>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</si>
  <si>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</si>
  <si>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</si>
  <si>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</si>
  <si>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</si>
  <si>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</si>
  <si>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</si>
  <si>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</si>
  <si>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</si>
  <si>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</si>
  <si>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</si>
  <si>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</si>
  <si>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</si>
  <si>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</si>
  <si>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</si>
  <si>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</si>
  <si>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</si>
  <si>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</si>
  <si>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</si>
  <si>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</si>
  <si>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</si>
  <si>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</si>
  <si>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</si>
  <si>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</si>
  <si>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</si>
  <si>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</si>
  <si>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</si>
  <si>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</si>
  <si>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</si>
  <si>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</si>
  <si>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</si>
  <si>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</si>
  <si>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</si>
  <si>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</si>
  <si>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</si>
  <si>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</si>
  <si>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</si>
  <si>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</si>
  <si>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</si>
  <si>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</si>
  <si>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</si>
  <si>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</si>
  <si>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</si>
  <si>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</si>
  <si>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</si>
  <si>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</si>
  <si>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</si>
  <si>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</si>
  <si>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</si>
  <si>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</si>
  <si>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</si>
  <si>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</si>
  <si>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</si>
  <si>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</si>
  <si>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</si>
  <si>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</si>
  <si>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</si>
  <si>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</si>
  <si>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</si>
  <si>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</si>
  <si>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</si>
  <si>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</si>
  <si>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</si>
  <si>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</si>
  <si>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</si>
  <si>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</si>
  <si>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</si>
  <si>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</si>
  <si>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</si>
  <si>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</si>
  <si>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</si>
  <si>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</si>
  <si>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</si>
  <si>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</si>
  <si>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</si>
  <si>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</si>
  <si>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</si>
  <si>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</si>
  <si>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</si>
  <si>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</si>
  <si>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</si>
  <si>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</si>
  <si>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</si>
  <si>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</si>
  <si>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</si>
  <si>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</si>
  <si>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</si>
  <si>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</si>
  <si>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</si>
  <si>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</si>
  <si>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</si>
  <si>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</si>
  <si>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</si>
  <si>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</si>
  <si>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</si>
  <si>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</si>
  <si>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</si>
  <si>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</si>
  <si>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</si>
  <si>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</si>
  <si>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</si>
  <si>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</si>
  <si>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</si>
  <si>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</si>
  <si>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</si>
  <si>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</si>
  <si>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</si>
  <si>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</si>
  <si>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</si>
  <si>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</si>
  <si>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</si>
  <si>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</si>
  <si>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</si>
  <si>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</si>
  <si>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</si>
  <si>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</si>
  <si>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</si>
  <si>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</si>
  <si>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</si>
  <si>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</si>
  <si>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</si>
  <si>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</si>
  <si>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</si>
  <si>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</si>
  <si>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</si>
  <si>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</si>
  <si>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</si>
  <si>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</si>
  <si>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</si>
  <si>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</si>
  <si>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</si>
  <si>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</si>
  <si>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</si>
  <si>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</si>
  <si>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</si>
  <si>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</si>
  <si>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</si>
  <si>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</si>
  <si>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</si>
  <si>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</si>
  <si>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</si>
  <si>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</si>
  <si>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</si>
  <si>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</si>
  <si>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</si>
  <si>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</si>
  <si>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</si>
  <si>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</si>
  <si>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</si>
  <si>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</si>
  <si>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</si>
  <si>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</si>
  <si>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</si>
  <si>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</si>
  <si>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</si>
  <si>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</si>
  <si>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</si>
  <si>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</si>
  <si>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</si>
  <si>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</si>
  <si>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</si>
  <si>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</si>
  <si>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</si>
  <si>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</si>
  <si>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</si>
  <si>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</si>
  <si>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</si>
  <si>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</si>
  <si>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</si>
  <si>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</si>
  <si>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</si>
  <si>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</si>
  <si>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</si>
  <si>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</si>
  <si>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</si>
  <si>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</si>
  <si>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</si>
  <si>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</si>
  <si>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</si>
  <si>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</si>
  <si>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</si>
  <si>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</si>
  <si>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</si>
  <si>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</si>
  <si>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</si>
  <si>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</si>
  <si>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</si>
  <si>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</si>
  <si>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</si>
  <si>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</si>
  <si>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</si>
  <si>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</si>
  <si>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</si>
  <si>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</si>
  <si>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</si>
  <si>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</si>
  <si>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</si>
  <si>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</si>
  <si>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</si>
  <si>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</si>
  <si>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</si>
  <si>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</si>
  <si>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</si>
  <si>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</si>
  <si>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</si>
  <si>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</si>
  <si>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</si>
  <si>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</si>
  <si>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</si>
  <si>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</si>
  <si>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</si>
  <si>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</si>
  <si>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</si>
  <si>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</si>
  <si>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</si>
  <si>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</si>
  <si>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</si>
  <si>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</si>
  <si>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</si>
  <si>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</si>
  <si>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</si>
  <si>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</si>
  <si>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</si>
  <si>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</si>
  <si>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</si>
  <si>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</si>
  <si>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</si>
  <si>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</si>
  <si>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</si>
  <si>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</si>
  <si>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</si>
  <si>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</si>
  <si>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</si>
  <si>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</si>
  <si>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</si>
  <si>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</si>
  <si>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</si>
  <si>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</si>
  <si>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</si>
  <si>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</si>
  <si>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</si>
  <si>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</si>
  <si>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</si>
  <si>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</si>
  <si>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</si>
  <si>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</si>
  <si>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</si>
  <si>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</si>
  <si>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</si>
  <si>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</si>
  <si>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</si>
  <si>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</si>
  <si>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</si>
  <si>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</si>
  <si>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</si>
  <si>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</si>
  <si>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</si>
  <si>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</si>
  <si>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</si>
  <si>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</si>
  <si>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</si>
  <si>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</si>
  <si>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</si>
  <si>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</si>
  <si>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</si>
  <si>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</si>
  <si>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</si>
  <si>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</si>
  <si>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</si>
  <si>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</si>
  <si>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</si>
  <si>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</si>
  <si>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</si>
  <si>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</si>
  <si>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</si>
  <si>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</si>
  <si>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</si>
  <si>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</si>
  <si>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</si>
  <si>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</si>
  <si>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</si>
  <si>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</si>
  <si>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</si>
  <si>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</si>
  <si>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</si>
  <si>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</si>
  <si>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</si>
  <si>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</si>
  <si>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</si>
  <si>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</si>
  <si>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</si>
  <si>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</si>
  <si>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</si>
  <si>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</si>
  <si>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</si>
  <si>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</si>
  <si>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</si>
  <si>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</si>
  <si>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</si>
  <si>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</si>
  <si>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</si>
  <si>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</si>
  <si>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</si>
  <si>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</si>
  <si>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</si>
  <si>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</si>
  <si>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</si>
  <si>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</si>
  <si>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</si>
  <si>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</si>
  <si>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</si>
  <si>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</si>
  <si>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</si>
  <si>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</si>
  <si>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</si>
  <si>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</si>
  <si>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</si>
  <si>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</si>
  <si>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</si>
  <si>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</si>
  <si>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</si>
  <si>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</si>
  <si>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</si>
  <si>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</si>
  <si>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</si>
  <si>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</si>
  <si>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</si>
  <si>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</si>
  <si>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</si>
  <si>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</si>
  <si>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</si>
  <si>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</si>
  <si>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</si>
  <si>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</si>
  <si>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</si>
  <si>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</si>
  <si>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</si>
  <si>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</si>
  <si>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</si>
  <si>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</si>
  <si>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</si>
  <si>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</si>
  <si>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</si>
  <si>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</si>
  <si>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</si>
  <si>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</si>
  <si>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</si>
  <si>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</si>
  <si>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</si>
  <si>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</si>
  <si>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</si>
  <si>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</si>
  <si>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</si>
  <si>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</si>
  <si>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</si>
  <si>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</si>
  <si>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</si>
  <si>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</si>
  <si>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</si>
  <si>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</si>
  <si>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</si>
  <si>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</si>
  <si>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</si>
  <si>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</si>
  <si>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</si>
  <si>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</si>
  <si>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</si>
  <si>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</si>
  <si>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</si>
  <si>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</si>
  <si>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</si>
  <si>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</si>
  <si>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</si>
  <si>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</si>
  <si>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</si>
  <si>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</si>
  <si>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</si>
  <si>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</si>
  <si>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</si>
  <si>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</si>
  <si>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</si>
  <si>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</si>
  <si>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</si>
  <si>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</si>
  <si>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</si>
  <si>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</si>
  <si>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</si>
  <si>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</si>
  <si>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</si>
  <si>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</si>
  <si>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</si>
  <si>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</si>
  <si>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</si>
  <si>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</si>
  <si>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</si>
  <si>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</si>
  <si>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</si>
  <si>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</si>
  <si>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</si>
  <si>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</si>
  <si>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</si>
  <si>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</si>
  <si>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</si>
  <si>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</si>
  <si>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</si>
  <si>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</si>
  <si>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</si>
  <si>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</si>
  <si>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</si>
  <si>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</si>
  <si>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</si>
  <si>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</si>
  <si>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</si>
  <si>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</si>
  <si>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</si>
  <si>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</si>
  <si>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</si>
  <si>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</si>
  <si>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</si>
  <si>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</si>
  <si>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</si>
  <si>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</si>
  <si>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</si>
  <si>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</si>
  <si>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</si>
  <si>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</si>
  <si>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</si>
  <si>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</si>
  <si>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</si>
  <si>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</si>
  <si>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</si>
  <si>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</si>
  <si>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</si>
  <si>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</si>
  <si>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</si>
  <si>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</si>
  <si>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</si>
  <si>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</si>
  <si>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</si>
  <si>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</si>
  <si>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</si>
  <si>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</si>
  <si>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</si>
  <si>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</si>
  <si>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</si>
  <si>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</si>
  <si>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</si>
  <si>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</si>
  <si>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</si>
  <si>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</si>
  <si>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</si>
  <si>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</si>
  <si>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</si>
  <si>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</si>
  <si>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</si>
  <si>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</si>
  <si>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</si>
  <si>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</si>
  <si>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</si>
  <si>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</si>
  <si>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</si>
  <si>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</si>
  <si>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</si>
  <si>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</si>
  <si>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</si>
  <si>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</si>
  <si>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</si>
  <si>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</si>
  <si>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</si>
  <si>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</si>
  <si>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</si>
  <si>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</si>
  <si>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</si>
  <si>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</si>
  <si>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</si>
  <si>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</si>
  <si>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</si>
  <si>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</si>
  <si>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</si>
  <si>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</si>
  <si>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</si>
  <si>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</si>
  <si>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</si>
  <si>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</si>
  <si>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</si>
  <si>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</si>
  <si>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</si>
  <si>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</si>
  <si>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</si>
  <si>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</si>
  <si>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</si>
  <si>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</si>
  <si>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</si>
  <si>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</si>
  <si>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</si>
  <si>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</si>
  <si>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</si>
  <si>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</si>
  <si>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</si>
  <si>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</si>
  <si>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</si>
  <si>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</si>
  <si>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</si>
  <si>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</si>
  <si>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</si>
  <si>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</si>
  <si>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</si>
  <si>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</si>
  <si>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</si>
  <si>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</si>
  <si>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</si>
  <si>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</si>
  <si>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</si>
  <si>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</si>
  <si>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</si>
  <si>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</si>
  <si>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</si>
  <si>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</si>
  <si>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</si>
  <si>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</si>
  <si>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</si>
  <si>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</si>
  <si>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</si>
  <si>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</si>
  <si>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</si>
  <si>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</si>
  <si>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</si>
  <si>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</si>
  <si>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</si>
  <si>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</si>
  <si>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</si>
  <si>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</si>
  <si>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</si>
  <si>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</si>
  <si>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</si>
  <si>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</si>
  <si>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</si>
  <si>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</si>
  <si>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</si>
  <si>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</si>
  <si>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</si>
  <si>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</si>
  <si>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</si>
  <si>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</si>
  <si>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</si>
  <si>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</si>
  <si>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</si>
  <si>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</si>
  <si>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</si>
  <si>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</si>
  <si>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</si>
  <si>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</si>
  <si>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</si>
  <si>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</si>
  <si>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</si>
  <si>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</si>
  <si>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</si>
  <si>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</si>
  <si>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</si>
  <si>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</si>
  <si>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</si>
  <si>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</si>
  <si>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</si>
  <si>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</si>
  <si>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</si>
  <si>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</si>
  <si>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</si>
  <si>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</si>
  <si>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</si>
  <si>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</si>
  <si>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</si>
  <si>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</si>
  <si>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</si>
  <si>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</si>
  <si>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</si>
  <si>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</si>
  <si>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</si>
  <si>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</si>
  <si>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</si>
  <si>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</si>
  <si>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</si>
  <si>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</si>
  <si>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</si>
  <si>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</si>
  <si>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</si>
  <si>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</si>
  <si>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</si>
  <si>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</si>
  <si>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</si>
  <si>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</si>
  <si>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</si>
  <si>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</si>
  <si>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</si>
  <si>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</si>
  <si>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</si>
  <si>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</si>
  <si>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</si>
  <si>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</si>
  <si>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</si>
  <si>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</si>
  <si>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</si>
  <si>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</si>
  <si>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</si>
  <si>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</si>
  <si>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</si>
  <si>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</si>
  <si>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</si>
  <si>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</si>
  <si>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</si>
  <si>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</si>
  <si>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</si>
  <si>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</si>
  <si>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</si>
  <si>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</si>
  <si>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</si>
  <si>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</si>
  <si>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</si>
  <si>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</si>
  <si>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</si>
  <si>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</si>
  <si>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</si>
  <si>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</si>
  <si>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</si>
  <si>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</si>
  <si>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</si>
  <si>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</si>
  <si>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</si>
  <si>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</si>
  <si>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</si>
  <si>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</si>
  <si>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</si>
  <si>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</si>
  <si>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</si>
  <si>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</si>
  <si>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</si>
  <si>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</si>
  <si>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</si>
  <si>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</si>
  <si>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</si>
  <si>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</si>
  <si>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</si>
  <si>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</si>
  <si>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</si>
  <si>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</si>
  <si>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</si>
  <si>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</si>
  <si>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</si>
  <si>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</si>
  <si>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</si>
  <si>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</si>
  <si>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</si>
  <si>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</si>
  <si>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</si>
  <si>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</si>
  <si>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</si>
  <si>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</si>
  <si>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</si>
  <si>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</si>
  <si>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</si>
  <si>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</si>
  <si>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</si>
  <si>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</si>
  <si>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</si>
  <si>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</si>
  <si>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</si>
  <si>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</si>
  <si>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</si>
  <si>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</si>
  <si>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</si>
  <si>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</si>
  <si>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</si>
  <si>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</si>
  <si>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</si>
  <si>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</si>
  <si>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</si>
  <si>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</si>
  <si>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</si>
  <si>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</si>
  <si>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</si>
  <si>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</si>
  <si>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</si>
  <si>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</si>
  <si>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</si>
  <si>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</si>
  <si>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</si>
  <si>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</si>
  <si>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</si>
  <si>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</si>
  <si>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</si>
  <si>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</si>
  <si>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</si>
  <si>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</si>
  <si>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</si>
  <si>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</si>
  <si>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</si>
  <si>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</si>
  <si>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</si>
  <si>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</si>
  <si>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</si>
  <si>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</si>
  <si>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</si>
  <si>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</si>
  <si>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</si>
  <si>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</si>
  <si>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</si>
  <si>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</si>
  <si>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</si>
  <si>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</si>
  <si>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</si>
  <si>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</si>
  <si>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</si>
  <si>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</si>
  <si>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</si>
  <si>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</si>
  <si>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</si>
  <si>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</si>
  <si>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</si>
  <si>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</si>
  <si>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</si>
  <si>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</si>
  <si>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</si>
  <si>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</si>
  <si>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</si>
  <si>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</si>
  <si>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</si>
  <si>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</si>
  <si>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</si>
  <si>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</si>
  <si>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</si>
  <si>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</si>
  <si>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</si>
  <si>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</si>
  <si>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</si>
  <si>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</si>
  <si>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</si>
  <si>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</si>
  <si>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</si>
  <si>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</si>
  <si>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</si>
  <si>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</si>
  <si>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</si>
  <si>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</si>
  <si>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</si>
  <si>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</si>
  <si>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</si>
  <si>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</si>
  <si>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</si>
  <si>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</si>
  <si>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</si>
  <si>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</si>
  <si>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</si>
  <si>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</si>
  <si>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</si>
  <si>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</si>
  <si>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</si>
  <si>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</si>
  <si>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</si>
  <si>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</si>
  <si>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</si>
  <si>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</si>
  <si>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</si>
  <si>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</si>
  <si>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</si>
  <si>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</si>
  <si>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</si>
  <si>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</si>
  <si>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</si>
  <si>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</si>
  <si>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</si>
  <si>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</si>
  <si>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</si>
  <si>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</si>
  <si>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</si>
  <si>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</si>
  <si>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</si>
  <si>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</si>
  <si>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</si>
  <si>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</si>
  <si>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</si>
  <si>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</si>
  <si>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</si>
  <si>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</si>
  <si>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</si>
  <si>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</si>
  <si>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</si>
  <si>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</si>
  <si>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</si>
  <si>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</si>
  <si>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</si>
  <si>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</si>
  <si>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</si>
  <si>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</si>
  <si>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</si>
  <si>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</si>
  <si>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</si>
  <si>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</si>
  <si>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</si>
  <si>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</si>
  <si>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</si>
  <si>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</si>
  <si>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</si>
  <si>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</si>
  <si>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</si>
  <si>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</si>
  <si>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</si>
  <si>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</si>
  <si>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</si>
  <si>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</si>
  <si>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</si>
  <si>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</si>
  <si>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</si>
  <si>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</si>
  <si>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</si>
  <si>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</si>
  <si>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</si>
  <si>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</si>
  <si>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</si>
  <si>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</si>
  <si>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</si>
  <si>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</si>
  <si>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</si>
  <si>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</si>
  <si>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</si>
  <si>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</si>
  <si>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</si>
  <si>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</si>
  <si>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</si>
  <si>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</si>
  <si>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</si>
  <si>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</si>
  <si>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</si>
  <si>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</si>
  <si>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</si>
  <si>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</si>
  <si>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</si>
  <si>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</si>
  <si>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</si>
  <si>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</si>
  <si>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</si>
  <si>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</si>
  <si>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</si>
  <si>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</si>
  <si>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</si>
  <si>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</si>
  <si>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</si>
  <si>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</si>
  <si>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</si>
  <si>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</si>
  <si>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</si>
  <si>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</si>
  <si>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</si>
  <si>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</si>
  <si>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</si>
  <si>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</si>
  <si>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</si>
  <si>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</si>
  <si>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</si>
  <si>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</si>
  <si>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</si>
  <si>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</si>
  <si>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</si>
  <si>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</si>
  <si>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</si>
  <si>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</si>
  <si>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</si>
  <si>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</si>
  <si>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</si>
  <si>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</si>
  <si>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</si>
  <si>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</si>
  <si>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</si>
  <si>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</si>
  <si>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</si>
  <si>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</si>
  <si>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</si>
  <si>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</si>
  <si>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</si>
  <si>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</si>
  <si>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</si>
  <si>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</si>
  <si>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</si>
  <si>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</si>
  <si>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</si>
  <si>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</si>
  <si>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</si>
  <si>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</si>
  <si>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</si>
  <si>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</si>
  <si>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</si>
  <si>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</si>
  <si>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</si>
  <si>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</si>
  <si>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</si>
  <si>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</si>
  <si>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</si>
  <si>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</si>
  <si>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</si>
  <si>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</si>
  <si>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</si>
  <si>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</si>
  <si>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</si>
  <si>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</si>
  <si>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</si>
  <si>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</si>
  <si>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</si>
  <si>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</si>
  <si>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</si>
  <si>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</si>
  <si>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</si>
  <si>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</si>
  <si>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</si>
  <si>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</si>
  <si>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</si>
  <si>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</si>
  <si>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</si>
  <si>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</si>
  <si>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</si>
  <si>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</si>
  <si>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</si>
  <si>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</si>
  <si>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</si>
  <si>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</si>
  <si>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</si>
  <si>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</si>
  <si>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</si>
  <si>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</si>
  <si>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</si>
  <si>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</si>
  <si>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</si>
  <si>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</si>
  <si>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</si>
  <si>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</si>
  <si>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</si>
  <si>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</si>
  <si>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</si>
  <si>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</si>
  <si>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</si>
  <si>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</si>
  <si>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</si>
  <si>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</si>
  <si>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</si>
  <si>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</si>
  <si>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</si>
  <si>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</si>
  <si>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</si>
  <si>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</si>
  <si>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</si>
  <si>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</si>
  <si>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</si>
  <si>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</si>
  <si>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</si>
  <si>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</si>
  <si>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</si>
  <si>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</si>
  <si>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</si>
  <si>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</si>
  <si>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</si>
  <si>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</si>
  <si>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</si>
  <si>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</si>
  <si>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</si>
  <si>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</si>
  <si>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</si>
  <si>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</si>
  <si>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</si>
  <si>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</si>
  <si>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</si>
  <si>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</si>
  <si>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</si>
  <si>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</si>
  <si>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</si>
  <si>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</si>
  <si>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</si>
  <si>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</si>
  <si>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</si>
  <si>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</si>
  <si>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</si>
  <si>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</si>
  <si>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</si>
  <si>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</si>
  <si>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</si>
  <si>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</si>
  <si>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</si>
  <si>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</si>
  <si>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</si>
  <si>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</si>
  <si>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</si>
  <si>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</si>
  <si>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</si>
  <si>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</si>
  <si>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</si>
  <si>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</si>
  <si>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</si>
  <si>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</si>
  <si>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</si>
  <si>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</si>
  <si>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</si>
  <si>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</si>
  <si>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</si>
  <si>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</si>
  <si>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</si>
  <si>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</si>
  <si>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</si>
  <si>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</si>
  <si>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</si>
  <si>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</si>
  <si>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</si>
  <si>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</si>
  <si>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</si>
  <si>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</si>
  <si>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</si>
  <si>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</si>
  <si>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</si>
  <si>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</si>
  <si>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</si>
  <si>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</si>
  <si>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</si>
  <si>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</si>
  <si>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</si>
  <si>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</si>
  <si>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</si>
  <si>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</si>
  <si>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</si>
  <si>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</si>
  <si>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</si>
  <si>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</si>
  <si>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</si>
  <si>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</si>
  <si>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</si>
  <si>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</si>
  <si>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</si>
  <si>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</si>
  <si>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</si>
  <si>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</si>
  <si>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</si>
  <si>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</si>
  <si>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</si>
  <si>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</si>
  <si>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</si>
  <si>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</si>
  <si>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</si>
  <si>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</si>
  <si>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</si>
  <si>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</si>
  <si>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</si>
  <si>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</si>
  <si>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</si>
  <si>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</si>
  <si>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</si>
  <si>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</si>
  <si>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</si>
  <si>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</si>
  <si>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</si>
  <si>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</si>
  <si>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</si>
  <si>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</si>
  <si>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</si>
  <si>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</si>
  <si>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</si>
  <si>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</si>
  <si>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</si>
  <si>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</si>
  <si>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</si>
  <si>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</si>
  <si>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</si>
  <si>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</si>
  <si>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</si>
  <si>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</si>
  <si>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</si>
  <si>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</si>
  <si>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</si>
  <si>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</si>
  <si>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</si>
  <si>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</si>
  <si>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</si>
  <si>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</si>
  <si>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</si>
  <si>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</si>
  <si>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</si>
  <si>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</si>
  <si>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</si>
  <si>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</si>
  <si>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</si>
  <si>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</si>
  <si>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</si>
  <si>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</si>
  <si>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</si>
  <si>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</si>
  <si>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</si>
  <si>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</si>
  <si>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</si>
  <si>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</si>
  <si>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</si>
  <si>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</si>
  <si>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</si>
  <si>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</si>
  <si>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</si>
  <si>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</si>
  <si>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</si>
  <si>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</si>
  <si>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</si>
  <si>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</si>
  <si>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</si>
  <si>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</si>
  <si>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</si>
  <si>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</si>
  <si>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</si>
  <si>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</si>
  <si>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</si>
  <si>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</si>
  <si>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</si>
  <si>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</si>
  <si>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</si>
  <si>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</si>
  <si>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</si>
  <si>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</si>
  <si>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</si>
  <si>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</si>
  <si>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</si>
  <si>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</si>
  <si>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</si>
  <si>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</si>
  <si>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</si>
  <si>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</si>
  <si>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</si>
  <si>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</si>
  <si>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</si>
  <si>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</si>
  <si>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</si>
  <si>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</si>
  <si>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</si>
  <si>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</si>
  <si>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</si>
  <si>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</si>
  <si>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</si>
  <si>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</si>
  <si>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</si>
  <si>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</si>
  <si>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</si>
  <si>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</si>
  <si>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</si>
  <si>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</si>
  <si>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</si>
  <si>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</si>
  <si>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</si>
  <si>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</si>
  <si>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</si>
  <si>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</si>
  <si>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</si>
  <si>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</si>
  <si>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</si>
  <si>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</si>
  <si>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</si>
  <si>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</si>
  <si>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</si>
  <si>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</si>
  <si>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</si>
  <si>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</si>
  <si>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</si>
  <si>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</si>
  <si>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</si>
  <si>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</si>
  <si>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</si>
  <si>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</si>
  <si>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</si>
  <si>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</si>
  <si>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</si>
  <si>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</si>
  <si>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</si>
  <si>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</si>
  <si>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</si>
  <si>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</si>
  <si>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</si>
  <si>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</si>
  <si>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</si>
  <si>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</si>
  <si>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</si>
  <si>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</si>
  <si>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</si>
  <si>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</si>
  <si>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</si>
  <si>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</si>
  <si>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</si>
  <si>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</si>
  <si>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</si>
  <si>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</si>
  <si>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</si>
  <si>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</si>
  <si>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</si>
  <si>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</si>
  <si>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</si>
  <si>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</si>
  <si>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</si>
  <si>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</si>
  <si>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</si>
  <si>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</si>
  <si>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</si>
  <si>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</si>
  <si>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</si>
  <si>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</si>
  <si>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</si>
  <si>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</si>
  <si>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</si>
  <si>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</si>
  <si>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</si>
  <si>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</si>
  <si>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</si>
  <si>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</si>
  <si>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</si>
  <si>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</si>
  <si>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</si>
  <si>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</si>
  <si>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</si>
  <si>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</si>
  <si>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</si>
  <si>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</si>
  <si>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</si>
  <si>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</si>
  <si>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</si>
  <si>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</si>
  <si>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</si>
  <si>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</si>
  <si>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</si>
  <si>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</si>
  <si>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</si>
  <si>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</si>
  <si>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</si>
  <si>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</si>
  <si>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</si>
  <si>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</si>
  <si>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</si>
  <si>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</si>
  <si>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</si>
  <si>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</si>
  <si>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</si>
  <si>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</si>
  <si>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</si>
  <si>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</si>
  <si>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</si>
  <si>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</si>
  <si>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</si>
  <si>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</si>
  <si>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</si>
  <si>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</si>
  <si>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</si>
  <si>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</si>
  <si>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</si>
  <si>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</si>
  <si>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</si>
  <si>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</si>
  <si>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</si>
  <si>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</si>
  <si>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</si>
  <si>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</si>
  <si>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</si>
  <si>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</si>
  <si>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</si>
  <si>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</si>
  <si>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</si>
  <si>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</si>
  <si>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</si>
  <si>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</si>
  <si>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</si>
  <si>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</si>
  <si>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</si>
  <si>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</si>
  <si>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</si>
  <si>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</si>
  <si>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</si>
  <si>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</si>
  <si>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</si>
  <si>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</si>
  <si>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</si>
  <si>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</si>
  <si>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</si>
  <si>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</si>
  <si>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</si>
  <si>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</si>
  <si>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</si>
  <si>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</si>
  <si>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</si>
  <si>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</si>
  <si>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</si>
  <si>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</si>
  <si>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</si>
  <si>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</si>
  <si>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</si>
  <si>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</si>
  <si>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</si>
  <si>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</si>
  <si>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</si>
  <si>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</si>
  <si>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</si>
  <si>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</si>
  <si>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</si>
  <si>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</si>
  <si>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</si>
  <si>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</si>
  <si>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</si>
  <si>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</si>
  <si>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</si>
  <si>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</si>
  <si>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</si>
  <si>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</si>
  <si>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</si>
  <si>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</si>
  <si>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</si>
  <si>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</si>
  <si>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</si>
  <si>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</si>
  <si>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</si>
  <si>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</si>
  <si>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</si>
  <si>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</si>
  <si>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</si>
  <si>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</si>
  <si>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</si>
  <si>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</si>
  <si>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</si>
  <si>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</si>
  <si>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</si>
  <si>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</si>
  <si>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</si>
  <si>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</si>
  <si>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</si>
  <si>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</si>
  <si>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</si>
  <si>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</si>
  <si>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</si>
  <si>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</si>
  <si>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</si>
  <si>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</si>
  <si>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</si>
  <si>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</si>
  <si>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</si>
  <si>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</si>
  <si>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</si>
  <si>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</si>
  <si>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</si>
  <si>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</si>
  <si>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</si>
  <si>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</si>
  <si>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</si>
  <si>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</si>
  <si>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</si>
  <si>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</si>
  <si>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</si>
  <si>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</si>
  <si>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</si>
  <si>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</si>
  <si>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</si>
  <si>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</si>
  <si>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</si>
  <si>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</si>
  <si>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</si>
  <si>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</si>
  <si>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</si>
  <si>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</si>
  <si>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</si>
  <si>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</si>
  <si>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</si>
  <si>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</si>
  <si>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</si>
  <si>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</si>
  <si>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</si>
  <si>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</si>
  <si>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</si>
  <si>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</si>
  <si>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</si>
  <si>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</si>
  <si>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</si>
  <si>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</si>
  <si>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</si>
  <si>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</si>
  <si>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</si>
  <si>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</si>
  <si>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</si>
  <si>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</si>
  <si>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</si>
  <si>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</si>
  <si>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</si>
  <si>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</si>
  <si>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</si>
  <si>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</si>
  <si>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</si>
  <si>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</si>
  <si>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</si>
  <si>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</si>
  <si>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</si>
  <si>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</si>
  <si>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</si>
  <si>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</si>
  <si>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</si>
  <si>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</si>
  <si>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</si>
  <si>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</si>
  <si>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</si>
  <si>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</si>
  <si>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</si>
  <si>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</si>
  <si>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</si>
  <si>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</si>
  <si>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</si>
  <si>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</si>
  <si>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</si>
  <si>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</si>
  <si>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</si>
  <si>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</si>
  <si>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</si>
  <si>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</si>
  <si>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</si>
  <si>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</si>
  <si>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</si>
  <si>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</si>
  <si>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</si>
  <si>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</si>
  <si>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</si>
  <si>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</si>
  <si>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</si>
  <si>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</si>
  <si>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</si>
  <si>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</si>
  <si>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</si>
  <si>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</si>
  <si>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</si>
  <si>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</si>
  <si>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</si>
  <si>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</si>
  <si>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</si>
  <si>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</si>
  <si>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</si>
  <si>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</si>
  <si>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</si>
  <si>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</si>
  <si>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</si>
  <si>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</si>
  <si>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</si>
  <si>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</si>
  <si>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</si>
  <si>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</si>
  <si>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</si>
  <si>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</si>
  <si>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</si>
  <si>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</si>
  <si>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</si>
  <si>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</si>
  <si>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</si>
  <si>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</si>
  <si>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</si>
  <si>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</si>
  <si>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</si>
  <si>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</si>
  <si>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</si>
  <si>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</si>
  <si>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</si>
  <si>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</si>
  <si>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</si>
  <si>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</si>
  <si>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</si>
  <si>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</si>
  <si>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</si>
  <si>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</si>
  <si>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</si>
  <si>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</si>
  <si>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</si>
  <si>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</si>
  <si>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</si>
  <si>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</si>
  <si>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</si>
  <si>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</si>
  <si>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</si>
  <si>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</si>
  <si>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</si>
  <si>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</si>
  <si>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</si>
  <si>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</si>
  <si>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</si>
  <si>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</si>
  <si>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</si>
  <si>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</si>
  <si>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</si>
  <si>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</si>
  <si>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</si>
  <si>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</si>
  <si>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</si>
  <si>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</si>
  <si>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</si>
  <si>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</si>
  <si>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</si>
  <si>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</si>
  <si>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</si>
  <si>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</si>
  <si>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</si>
  <si>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</si>
  <si>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</si>
  <si>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</si>
  <si>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</si>
  <si>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</si>
  <si>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</si>
  <si>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</si>
  <si>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</si>
  <si>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</si>
  <si>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</si>
  <si>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</si>
  <si>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</si>
  <si>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</si>
  <si>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</si>
  <si>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</si>
  <si>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</si>
  <si>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</si>
  <si>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</si>
  <si>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</si>
  <si>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</si>
  <si>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</si>
  <si>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</si>
  <si>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</si>
  <si>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</si>
  <si>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</si>
  <si>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</si>
  <si>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</si>
  <si>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</si>
  <si>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</si>
  <si>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</si>
  <si>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</si>
  <si>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</si>
  <si>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</si>
  <si>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</si>
  <si>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</si>
  <si>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</si>
  <si>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</si>
  <si>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</si>
  <si>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</si>
  <si>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</si>
  <si>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</si>
  <si>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</si>
  <si>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</si>
  <si>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</si>
  <si>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</si>
  <si>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</si>
  <si>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</si>
  <si>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</si>
  <si>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</si>
  <si>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</si>
  <si>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</si>
  <si>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</si>
  <si>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</si>
  <si>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</si>
  <si>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</si>
  <si>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</si>
  <si>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</si>
  <si>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</si>
  <si>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</si>
  <si>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</si>
  <si>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</si>
  <si>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</si>
  <si>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</si>
  <si>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</si>
  <si>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</si>
  <si>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</si>
  <si>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</si>
  <si>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</si>
  <si>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</si>
  <si>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</si>
  <si>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</si>
  <si>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</si>
  <si>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</si>
  <si>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</si>
  <si>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</si>
  <si>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</si>
  <si>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</si>
  <si>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</si>
  <si>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</si>
  <si>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</si>
  <si>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</si>
  <si>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</si>
  <si>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</si>
  <si>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</si>
  <si>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</si>
  <si>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</si>
  <si>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</si>
  <si>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</si>
  <si>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</si>
  <si>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</si>
  <si>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</si>
  <si>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</si>
  <si>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</si>
  <si>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</si>
  <si>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</si>
  <si>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</si>
  <si>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</si>
  <si>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</si>
  <si>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</si>
  <si>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</si>
  <si>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</si>
  <si>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</si>
  <si>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</si>
  <si>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</si>
  <si>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</si>
  <si>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</si>
  <si>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</si>
  <si>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</si>
  <si>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</si>
  <si>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</si>
  <si>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</si>
  <si>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</si>
  <si>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</si>
  <si>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</si>
  <si>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</si>
  <si>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</si>
  <si>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</si>
  <si>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</si>
  <si>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</si>
  <si>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</si>
  <si>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</si>
  <si>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</si>
  <si>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</si>
  <si>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</si>
  <si>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</si>
  <si>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</si>
  <si>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</si>
  <si>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</si>
  <si>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</si>
  <si>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</si>
  <si>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</si>
  <si>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</si>
  <si>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</si>
  <si>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</si>
  <si>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</si>
  <si>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</si>
  <si>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</si>
  <si>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</si>
  <si>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</si>
  <si>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</si>
  <si>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</si>
  <si>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</si>
  <si>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</si>
  <si>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</si>
  <si>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</si>
  <si>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</si>
  <si>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</si>
  <si>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</si>
  <si>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</si>
  <si>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</si>
  <si>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</si>
  <si>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</si>
  <si>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</si>
  <si>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</si>
  <si>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</si>
  <si>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</si>
  <si>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</si>
  <si>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</si>
  <si>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</si>
  <si>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</si>
  <si>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</si>
  <si>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</si>
  <si>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</si>
  <si>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</si>
  <si>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</si>
  <si>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</si>
  <si>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</si>
  <si>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</si>
  <si>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</si>
  <si>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</si>
  <si>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</si>
  <si>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</si>
  <si>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</si>
  <si>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</si>
  <si>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</si>
  <si>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</si>
  <si>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</si>
  <si>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</si>
  <si>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</si>
  <si>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</si>
  <si>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</si>
  <si>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</si>
  <si>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</si>
  <si>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</si>
  <si>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</si>
  <si>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</si>
  <si>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</si>
  <si>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</si>
  <si>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</si>
  <si>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</si>
  <si>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</si>
  <si>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</si>
  <si>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</si>
  <si>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</si>
  <si>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</si>
  <si>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</si>
  <si>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</si>
  <si>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</si>
  <si>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</si>
  <si>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</si>
  <si>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</si>
  <si>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</si>
  <si>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</si>
  <si>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</si>
  <si>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</si>
  <si>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</si>
  <si>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</si>
  <si>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</si>
  <si>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</si>
  <si>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</si>
  <si>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</si>
  <si>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</si>
  <si>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</si>
  <si>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</si>
  <si>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</si>
  <si>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</si>
  <si>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</si>
  <si>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</si>
  <si>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</si>
  <si>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</si>
  <si>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</si>
  <si>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</si>
  <si>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</si>
  <si>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</si>
  <si>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</si>
  <si>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</si>
  <si>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</si>
  <si>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</si>
  <si>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</si>
  <si>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</si>
  <si>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</si>
  <si>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</si>
  <si>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</si>
  <si>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</si>
  <si>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</si>
  <si>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</si>
  <si>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</si>
  <si>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</si>
  <si>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</si>
  <si>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</si>
  <si>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</si>
  <si>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</si>
  <si>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</si>
  <si>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</si>
  <si>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</si>
  <si>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</si>
  <si>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</si>
  <si>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</si>
  <si>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</si>
  <si>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</si>
  <si>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</si>
  <si>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</si>
  <si>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</si>
  <si>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</si>
  <si>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</si>
  <si>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</si>
  <si>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</si>
  <si>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</si>
  <si>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</si>
  <si>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</si>
  <si>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</si>
  <si>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</si>
  <si>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</si>
  <si>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</si>
  <si>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</si>
  <si>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</si>
  <si>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</si>
  <si>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</si>
  <si>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</si>
  <si>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</si>
  <si>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</si>
  <si>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</si>
  <si>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</si>
  <si>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</si>
  <si>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</si>
  <si>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</si>
  <si>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</si>
  <si>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</si>
  <si>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</si>
  <si>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</si>
  <si>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</si>
  <si>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</si>
  <si>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</si>
  <si>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</si>
  <si>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</si>
  <si>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</si>
  <si>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</si>
  <si>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</si>
  <si>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</si>
  <si>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</si>
  <si>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</si>
  <si>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</si>
  <si>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</si>
  <si>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</si>
  <si>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</si>
  <si>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</si>
  <si>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</si>
  <si>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</si>
  <si>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</si>
  <si>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</si>
  <si>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</si>
  <si>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</si>
  <si>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</si>
  <si>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</si>
  <si>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</si>
  <si>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</si>
  <si>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</si>
  <si>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</si>
  <si>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</si>
  <si>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</si>
  <si>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</si>
  <si>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</si>
  <si>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</si>
  <si>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</si>
  <si>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</si>
  <si>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</si>
  <si>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</si>
  <si>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</si>
  <si>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</si>
  <si>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</si>
  <si>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</si>
  <si>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</si>
  <si>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</si>
  <si>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</si>
  <si>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</si>
  <si>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</si>
  <si>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</si>
  <si>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</si>
  <si>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</si>
  <si>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</si>
  <si>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</si>
  <si>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</si>
  <si>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</si>
  <si>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</si>
  <si>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</si>
  <si>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</si>
  <si>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</si>
  <si>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</si>
  <si>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</si>
  <si>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</si>
  <si>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</si>
  <si>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</si>
  <si>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</si>
  <si>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</si>
  <si>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</si>
  <si>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</si>
  <si>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</si>
  <si>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</si>
  <si>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</si>
  <si>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</si>
  <si>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</si>
  <si>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</si>
  <si>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</si>
  <si>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</si>
  <si>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</si>
  <si>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</si>
  <si>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</si>
  <si>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</si>
  <si>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</si>
  <si>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</si>
  <si>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</si>
  <si>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</si>
  <si>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</si>
  <si>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</si>
  <si>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</si>
  <si>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</si>
  <si>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</si>
  <si>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</si>
  <si>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</si>
  <si>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</si>
  <si>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</si>
  <si>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</si>
  <si>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</si>
  <si>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</si>
  <si>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</si>
  <si>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</si>
  <si>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</si>
  <si>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</si>
  <si>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</si>
  <si>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</si>
  <si>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</si>
  <si>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</si>
  <si>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</si>
  <si>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</si>
  <si>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</si>
  <si>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</si>
  <si>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</si>
  <si>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</si>
  <si>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</si>
  <si>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</si>
  <si>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</si>
  <si>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</si>
  <si>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</si>
  <si>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</si>
  <si>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</si>
  <si>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</si>
  <si>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</si>
  <si>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</si>
  <si>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</si>
  <si>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</si>
  <si>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</si>
  <si>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</si>
  <si>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</si>
  <si>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</si>
  <si>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</si>
  <si>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</si>
  <si>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</si>
  <si>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</si>
  <si>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</si>
  <si>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</si>
  <si>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</si>
  <si>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</si>
  <si>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</si>
  <si>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</si>
  <si>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</si>
  <si>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</si>
  <si>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</si>
  <si>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</si>
  <si>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</si>
  <si>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</si>
  <si>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</si>
  <si>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</si>
  <si>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</si>
  <si>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</si>
  <si>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</si>
  <si>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</si>
  <si>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</si>
  <si>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</si>
  <si>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</si>
  <si>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</si>
  <si>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</si>
  <si>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</si>
  <si>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</si>
  <si>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</si>
  <si>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</si>
  <si>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</si>
  <si>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</si>
  <si>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</si>
  <si>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</si>
  <si>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</si>
  <si>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</si>
  <si>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</si>
  <si>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</si>
  <si>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</si>
  <si>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</si>
  <si>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</si>
  <si>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</si>
  <si>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</si>
  <si>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</si>
  <si>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</si>
  <si>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</si>
  <si>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</si>
  <si>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</si>
  <si>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</si>
  <si>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</si>
  <si>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</si>
  <si>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</si>
  <si>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</si>
  <si>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</si>
  <si>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</si>
  <si>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</si>
  <si>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</si>
  <si>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</si>
  <si>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</si>
  <si>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</si>
  <si>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</si>
  <si>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</si>
  <si>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</si>
  <si>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</si>
  <si>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</si>
  <si>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</si>
  <si>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</si>
  <si>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</si>
  <si>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</si>
  <si>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</si>
  <si>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</si>
  <si>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</si>
  <si>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</si>
  <si>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</si>
  <si>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</si>
  <si>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</si>
  <si>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</si>
  <si>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</si>
  <si>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</si>
  <si>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</si>
  <si>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</si>
  <si>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</si>
  <si>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</si>
  <si>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</si>
  <si>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</si>
  <si>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</si>
  <si>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</si>
  <si>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</si>
  <si>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</si>
  <si>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</si>
  <si>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</si>
  <si>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</si>
  <si>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</si>
  <si>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</si>
  <si>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</si>
  <si>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</si>
  <si>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</si>
  <si>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</si>
  <si>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</si>
  <si>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</si>
  <si>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</si>
  <si>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</si>
  <si>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</si>
  <si>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</si>
  <si>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</si>
  <si>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</si>
  <si>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</si>
  <si>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</si>
  <si>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</si>
  <si>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</si>
  <si>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</si>
  <si>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</si>
  <si>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</si>
  <si>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</si>
  <si>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</si>
  <si>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</si>
  <si>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</si>
  <si>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</si>
  <si>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</si>
  <si>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</si>
  <si>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</si>
  <si>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</si>
  <si>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</si>
  <si>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</si>
  <si>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</si>
  <si>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</si>
  <si>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</si>
  <si>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</si>
  <si>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</si>
  <si>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</si>
  <si>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</si>
  <si>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</si>
  <si>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</si>
  <si>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</si>
  <si>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</si>
  <si>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</si>
  <si>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</si>
  <si>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</si>
  <si>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</si>
  <si>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</si>
  <si>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</si>
  <si>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</si>
  <si>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</si>
  <si>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</si>
  <si>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</si>
  <si>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</si>
  <si>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</si>
  <si>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</si>
  <si>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</si>
  <si>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</si>
  <si>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</si>
  <si>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</si>
  <si>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</si>
  <si>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</si>
  <si>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</si>
  <si>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</si>
  <si>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</si>
  <si>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</si>
  <si>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</si>
  <si>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</si>
  <si>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</si>
  <si>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</si>
  <si>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</si>
  <si>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</si>
  <si>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</si>
  <si>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</si>
  <si>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</si>
  <si>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</si>
  <si>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</si>
  <si>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</si>
  <si>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</si>
  <si>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</si>
  <si>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</si>
  <si>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</si>
  <si>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</si>
  <si>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</si>
  <si>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</si>
  <si>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</si>
  <si>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</si>
  <si>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</si>
  <si>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</si>
  <si>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</si>
  <si>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</si>
  <si>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</si>
  <si>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</si>
  <si>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</si>
  <si>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</si>
  <si>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</si>
  <si>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</si>
  <si>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</si>
  <si>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</si>
  <si>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</si>
  <si>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</si>
  <si>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</si>
  <si>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</si>
  <si>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</si>
  <si>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</si>
  <si>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</si>
  <si>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</si>
  <si>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</si>
  <si>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</si>
  <si>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</si>
  <si>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</si>
  <si>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</si>
  <si>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</si>
  <si>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</si>
  <si>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</si>
  <si>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</si>
  <si>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</si>
  <si>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</si>
  <si>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</si>
  <si>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</si>
  <si>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</si>
  <si>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</si>
  <si>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</si>
  <si>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</si>
  <si>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</si>
  <si>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</si>
  <si>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</si>
  <si>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</si>
  <si>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</si>
  <si>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</si>
  <si>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</si>
  <si>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</si>
  <si>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</si>
  <si>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</si>
  <si>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</si>
  <si>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</si>
  <si>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</si>
  <si>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</si>
  <si>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</si>
  <si>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</si>
  <si>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</si>
  <si>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</si>
  <si>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</si>
  <si>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</si>
  <si>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</si>
  <si>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</si>
  <si>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</si>
  <si>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</si>
  <si>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</si>
  <si>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</si>
  <si>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</si>
  <si>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</si>
  <si>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</si>
  <si>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</si>
  <si>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</si>
  <si>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</si>
  <si>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</si>
  <si>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</si>
  <si>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</si>
  <si>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</si>
  <si>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</si>
  <si>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</si>
  <si>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</si>
  <si>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</si>
  <si>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</si>
  <si>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</si>
  <si>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</si>
  <si>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</si>
  <si>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</si>
  <si>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</si>
  <si>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</si>
  <si>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</si>
  <si>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</si>
  <si>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</si>
  <si>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</si>
  <si>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</si>
  <si>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</si>
  <si>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</si>
  <si>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</si>
  <si>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</si>
  <si>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</si>
  <si>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</si>
  <si>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</si>
  <si>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</si>
  <si>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</si>
  <si>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</si>
  <si>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</si>
  <si>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</si>
  <si>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</si>
  <si>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</si>
  <si>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</si>
  <si>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</si>
  <si>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</si>
  <si>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</si>
  <si>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</si>
  <si>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</si>
  <si>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</si>
  <si>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</si>
  <si>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</si>
  <si>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</si>
  <si>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</si>
  <si>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</si>
  <si>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</si>
  <si>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</si>
  <si>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</si>
  <si>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</si>
  <si>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</si>
  <si>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</si>
  <si>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</si>
  <si>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</si>
  <si>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</si>
  <si>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</si>
  <si>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</si>
  <si>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</si>
  <si>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</si>
  <si>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</si>
  <si>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</si>
  <si>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</si>
  <si>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</si>
  <si>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</si>
  <si>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</si>
  <si>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</si>
  <si>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</si>
  <si>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</si>
  <si>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</si>
  <si>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</si>
  <si>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</si>
  <si>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</si>
  <si>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</si>
  <si>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</si>
  <si>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</si>
  <si>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</si>
  <si>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</si>
  <si>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</si>
  <si>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</si>
  <si>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</si>
  <si>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</si>
  <si>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</si>
  <si>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</si>
  <si>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</si>
  <si>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</si>
  <si>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</si>
  <si>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</si>
  <si>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</si>
  <si>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</si>
  <si>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</si>
  <si>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</si>
  <si>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</si>
  <si>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</si>
  <si>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</si>
  <si>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</si>
  <si>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</si>
  <si>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</si>
  <si>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</si>
  <si>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</si>
  <si>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</si>
  <si>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</si>
  <si>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</si>
  <si>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</si>
  <si>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</si>
  <si>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</si>
  <si>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</si>
  <si>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</si>
  <si>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</si>
  <si>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</si>
  <si>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</si>
  <si>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</si>
  <si>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</si>
  <si>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</si>
  <si>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</si>
  <si>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</si>
  <si>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</si>
  <si>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</si>
  <si>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</si>
  <si>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</si>
  <si>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</si>
  <si>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</si>
  <si>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</si>
  <si>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</si>
  <si>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</si>
  <si>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</si>
  <si>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</si>
  <si>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</si>
  <si>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</si>
  <si>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</si>
  <si>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</si>
  <si>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</si>
  <si>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</si>
  <si>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</si>
  <si>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</si>
  <si>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</si>
  <si>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</si>
  <si>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</si>
  <si>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</si>
  <si>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</si>
  <si>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</si>
  <si>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</si>
  <si>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</si>
  <si>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</si>
  <si>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</si>
  <si>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</si>
  <si>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</si>
  <si>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</si>
  <si>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</si>
  <si>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</si>
  <si>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</si>
  <si>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</si>
  <si>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</si>
  <si>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</si>
  <si>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</si>
  <si>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</si>
  <si>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</si>
  <si>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</si>
  <si>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</si>
  <si>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</si>
  <si>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</si>
  <si>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</si>
  <si>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</si>
  <si>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</si>
  <si>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</si>
  <si>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</si>
  <si>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</si>
  <si>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</si>
  <si>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</si>
  <si>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</si>
  <si>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</si>
  <si>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</si>
  <si>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</si>
  <si>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</si>
  <si>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</si>
  <si>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</si>
  <si>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</si>
  <si>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</si>
  <si>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</si>
  <si>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</si>
  <si>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</si>
  <si>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</si>
  <si>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</si>
  <si>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</si>
  <si>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</si>
  <si>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</si>
  <si>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</si>
  <si>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</si>
  <si>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</si>
  <si>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</si>
  <si>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</si>
  <si>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</si>
  <si>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</si>
  <si>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</si>
  <si>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</si>
  <si>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</si>
  <si>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</si>
  <si>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</si>
  <si>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</si>
  <si>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</si>
  <si>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</si>
  <si>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</si>
  <si>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</si>
  <si>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</si>
  <si>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</si>
  <si>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</si>
  <si>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</si>
  <si>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</si>
  <si>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</si>
  <si>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</si>
  <si>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</si>
  <si>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</si>
  <si>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</si>
  <si>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</si>
  <si>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</si>
  <si>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</si>
  <si>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</si>
  <si>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</si>
  <si>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</si>
  <si>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</si>
  <si>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</si>
  <si>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</si>
  <si>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</si>
  <si>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</si>
  <si>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</si>
  <si>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</si>
  <si>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</si>
  <si>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</si>
  <si>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</si>
  <si>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</si>
  <si>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</si>
  <si>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</si>
  <si>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</si>
  <si>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</si>
  <si>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</si>
  <si>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</si>
  <si>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</si>
  <si>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</si>
  <si>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</si>
  <si>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</si>
  <si>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</si>
  <si>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</si>
  <si>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</si>
  <si>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</si>
  <si>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</si>
  <si>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</si>
  <si>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</si>
  <si>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</si>
  <si>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</si>
  <si>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</si>
  <si>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</si>
  <si>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</si>
  <si>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</si>
  <si>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</si>
  <si>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</si>
  <si>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</si>
  <si>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</si>
  <si>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</si>
  <si>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</si>
  <si>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</si>
  <si>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</si>
  <si>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</si>
  <si>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</si>
  <si>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</si>
  <si>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</si>
  <si>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</si>
  <si>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</si>
  <si>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</si>
  <si>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</si>
  <si>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</si>
  <si>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</si>
  <si>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</si>
  <si>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</si>
  <si>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</si>
  <si>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</si>
  <si>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</si>
  <si>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</si>
  <si>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</si>
  <si>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</si>
  <si>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</si>
  <si>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</si>
  <si>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</si>
  <si>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</si>
  <si>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</si>
  <si>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</si>
  <si>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</si>
  <si>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</si>
  <si>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</si>
  <si>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</si>
  <si>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</si>
  <si>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</si>
  <si>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</si>
  <si>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</si>
  <si>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</si>
  <si>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</si>
  <si>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</si>
  <si>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</si>
  <si>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</si>
  <si>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</si>
  <si>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</si>
  <si>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</si>
  <si>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</si>
  <si>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</si>
  <si>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</si>
  <si>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</si>
  <si>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</si>
  <si>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</si>
  <si>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</si>
  <si>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</si>
  <si>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</si>
  <si>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</si>
  <si>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</si>
  <si>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</si>
  <si>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</si>
  <si>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</si>
  <si>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</si>
  <si>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</si>
  <si>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</si>
  <si>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</si>
  <si>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</si>
  <si>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</si>
  <si>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</si>
  <si>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</si>
  <si>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</si>
  <si>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</si>
  <si>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</si>
  <si>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</si>
  <si>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</si>
  <si>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</si>
  <si>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</si>
  <si>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</si>
  <si>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</si>
  <si>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</si>
  <si>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</si>
  <si>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</si>
  <si>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</si>
  <si>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</si>
  <si>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</si>
  <si>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</si>
  <si>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</si>
  <si>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</si>
  <si>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</si>
  <si>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</si>
  <si>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</si>
  <si>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</si>
  <si>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</si>
  <si>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</si>
  <si>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</si>
  <si>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</si>
  <si>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</si>
  <si>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</si>
  <si>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</si>
  <si>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</si>
  <si>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</si>
  <si>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</si>
  <si>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</si>
  <si>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</si>
  <si>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</si>
  <si>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</si>
  <si>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</si>
  <si>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</si>
  <si>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</si>
  <si>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</si>
  <si>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</si>
  <si>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</si>
  <si>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</si>
  <si>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</si>
  <si>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</si>
  <si>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</si>
  <si>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</si>
  <si>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</si>
  <si>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</si>
  <si>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</si>
  <si>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</si>
  <si>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</si>
  <si>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</si>
  <si>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</si>
  <si>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</si>
  <si>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</si>
  <si>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</si>
  <si>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</si>
  <si>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</si>
  <si>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</si>
  <si>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</si>
  <si>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</si>
  <si>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</si>
  <si>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</si>
  <si>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</si>
  <si>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</si>
  <si>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</si>
  <si>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</si>
  <si>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</si>
  <si>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</si>
  <si>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</si>
  <si>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</si>
  <si>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</si>
  <si>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</si>
  <si>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</si>
  <si>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</si>
  <si>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</si>
  <si>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</si>
  <si>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</si>
  <si>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</si>
  <si>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</si>
  <si>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</si>
  <si>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</si>
  <si>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</si>
  <si>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</si>
  <si>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</si>
  <si>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</si>
  <si>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</si>
  <si>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</si>
  <si>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</si>
  <si>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</si>
  <si>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</si>
  <si>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</si>
  <si>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</si>
  <si>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</si>
  <si>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</si>
  <si>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</si>
  <si>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</si>
  <si>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</si>
  <si>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</si>
  <si>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</si>
  <si>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</si>
  <si>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</si>
  <si>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</si>
  <si>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</si>
  <si>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</si>
  <si>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</si>
  <si>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</si>
  <si>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</si>
  <si>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</si>
  <si>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</si>
  <si>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</si>
  <si>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</si>
  <si>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</si>
  <si>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</si>
  <si>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</si>
  <si>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</si>
  <si>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</si>
  <si>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</si>
  <si>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</si>
  <si>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</si>
  <si>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</si>
  <si>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</si>
  <si>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</si>
  <si>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</si>
  <si>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</si>
  <si>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</si>
  <si>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</si>
  <si>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</si>
  <si>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</si>
  <si>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</si>
  <si>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</si>
  <si>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</si>
  <si>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</si>
  <si>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</si>
  <si>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</si>
  <si>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</si>
  <si>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</si>
  <si>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</si>
  <si>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</si>
  <si>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</si>
  <si>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</si>
  <si>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</si>
  <si>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</si>
  <si>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</si>
  <si>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</si>
  <si>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</si>
  <si>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</si>
  <si>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</si>
  <si>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</si>
  <si>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</si>
  <si>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</si>
  <si>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</si>
  <si>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</si>
  <si>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</si>
  <si>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</si>
  <si>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</si>
  <si>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</si>
  <si>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</si>
  <si>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</si>
  <si>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</si>
  <si>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</si>
  <si>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</si>
  <si>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</si>
  <si>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</si>
  <si>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</si>
  <si>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</si>
  <si>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</si>
  <si>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</si>
  <si>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</si>
  <si>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</si>
  <si>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</si>
  <si>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</si>
  <si>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</si>
  <si>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</si>
  <si>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</si>
  <si>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</si>
  <si>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</si>
  <si>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</si>
  <si>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</si>
  <si>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</si>
  <si>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</si>
  <si>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</si>
  <si>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</si>
  <si>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</si>
  <si>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</si>
  <si>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</si>
  <si>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</si>
  <si>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</si>
  <si>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</si>
  <si>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</si>
  <si>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</si>
  <si>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</si>
  <si>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</si>
  <si>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</si>
  <si>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</si>
  <si>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</si>
  <si>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</si>
  <si>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</si>
  <si>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</si>
  <si>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</si>
  <si>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</si>
  <si>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</si>
  <si>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</si>
  <si>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</si>
  <si>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</si>
  <si>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</si>
  <si>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</si>
  <si>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</si>
  <si>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</si>
  <si>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</si>
  <si>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</si>
  <si>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</si>
  <si>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</si>
  <si>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</si>
  <si>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</si>
  <si>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</si>
  <si>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</si>
  <si>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</si>
  <si>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</si>
  <si>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</si>
  <si>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</si>
  <si>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</si>
  <si>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</si>
  <si>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</si>
  <si>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</si>
  <si>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</si>
  <si>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</si>
  <si>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</si>
  <si>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</si>
  <si>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</si>
  <si>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</si>
  <si>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</si>
  <si>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</si>
  <si>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</si>
  <si>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</si>
  <si>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</si>
  <si>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</si>
  <si>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</si>
  <si>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</si>
  <si>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</si>
  <si>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</si>
  <si>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</si>
  <si>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</si>
  <si>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</si>
  <si>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</si>
  <si>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</si>
  <si>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</si>
  <si>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</si>
  <si>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</si>
  <si>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</si>
  <si>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</si>
  <si>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</si>
  <si>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</si>
  <si>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</si>
  <si>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</si>
  <si>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</si>
  <si>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</si>
  <si>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</si>
  <si>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</si>
  <si>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</si>
  <si>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</si>
  <si>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</si>
  <si>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</si>
  <si>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</si>
  <si>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</si>
  <si>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</si>
  <si>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</si>
  <si>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</si>
  <si>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</si>
  <si>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</si>
  <si>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</si>
  <si>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</si>
  <si>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</si>
  <si>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</si>
  <si>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</si>
  <si>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</si>
  <si>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</si>
  <si>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</si>
  <si>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</si>
  <si>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</si>
  <si>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</si>
  <si>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</si>
  <si>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</si>
  <si>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</si>
  <si>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</si>
  <si>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</si>
  <si>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</si>
  <si>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</si>
  <si>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</si>
  <si>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</si>
  <si>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</si>
  <si>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</si>
  <si>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</si>
  <si>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</si>
  <si>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</si>
  <si>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</si>
  <si>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</si>
  <si>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</si>
  <si>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</si>
  <si>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</si>
  <si>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</si>
  <si>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</si>
  <si>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</si>
  <si>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</si>
  <si>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</si>
  <si>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</si>
  <si>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</si>
  <si>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</si>
  <si>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</si>
  <si>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</si>
  <si>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</si>
  <si>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</si>
  <si>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</si>
  <si>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</si>
  <si>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</si>
  <si>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</si>
  <si>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</si>
  <si>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</si>
  <si>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</si>
  <si>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</si>
  <si>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</si>
  <si>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</si>
  <si>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</si>
  <si>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</si>
  <si>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</si>
  <si>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</si>
  <si>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</si>
  <si>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</si>
  <si>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</si>
  <si>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</si>
  <si>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</si>
  <si>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</si>
  <si>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</si>
  <si>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</si>
  <si>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</si>
  <si>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</si>
  <si>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</si>
  <si>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</si>
  <si>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</si>
  <si>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</si>
  <si>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</si>
  <si>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</si>
  <si>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</si>
  <si>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</si>
  <si>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</si>
  <si>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</si>
  <si>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</si>
  <si>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</si>
  <si>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</si>
  <si>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</si>
  <si>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</si>
  <si>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</si>
  <si>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</si>
  <si>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</si>
  <si>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</si>
  <si>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</si>
  <si>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</si>
  <si>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</si>
  <si>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</si>
  <si>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</si>
  <si>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</si>
  <si>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</si>
  <si>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</si>
  <si>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</si>
  <si>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</si>
  <si>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</si>
  <si>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</si>
  <si>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</si>
  <si>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</si>
  <si>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</si>
  <si>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</si>
  <si>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</si>
  <si>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</si>
  <si>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</si>
  <si>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</si>
  <si>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</si>
  <si>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</si>
  <si>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</si>
  <si>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</si>
  <si>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</si>
  <si>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</si>
  <si>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</si>
  <si>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</si>
  <si>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</si>
  <si>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</si>
  <si>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</si>
  <si>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</si>
  <si>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</si>
  <si>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</si>
  <si>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</si>
  <si>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</si>
  <si>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</si>
  <si>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</si>
  <si>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</si>
  <si>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</si>
  <si>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</si>
  <si>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</si>
  <si>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</si>
  <si>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</si>
  <si>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</si>
  <si>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</si>
  <si>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</si>
  <si>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</si>
  <si>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</si>
  <si>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</si>
  <si>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</si>
  <si>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</si>
  <si>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</si>
  <si>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</si>
  <si>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</si>
  <si>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</si>
  <si>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</si>
  <si>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</si>
  <si>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</si>
  <si>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</si>
  <si>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</si>
  <si>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</si>
  <si>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</si>
  <si>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</si>
  <si>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</si>
  <si>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</si>
  <si>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</si>
  <si>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</si>
  <si>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</si>
  <si>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</si>
  <si>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</si>
  <si>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</si>
  <si>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</si>
  <si>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</si>
  <si>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</si>
  <si>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</si>
  <si>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</si>
  <si>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</si>
  <si>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</si>
  <si>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</si>
  <si>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</si>
  <si>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</si>
  <si>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</si>
  <si>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</si>
  <si>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</si>
  <si>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</si>
  <si>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</si>
  <si>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</si>
  <si>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</si>
  <si>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</si>
  <si>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</si>
  <si>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</si>
  <si>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</si>
  <si>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</si>
  <si>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</si>
  <si>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</si>
  <si>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</si>
  <si>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</si>
  <si>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</si>
  <si>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</si>
  <si>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</si>
  <si>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</si>
  <si>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</si>
  <si>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</si>
  <si>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</si>
  <si>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</si>
  <si>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</si>
  <si>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</si>
  <si>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</si>
  <si>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</si>
  <si>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</si>
  <si>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</si>
  <si>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</si>
  <si>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</si>
  <si>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</si>
  <si>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</si>
  <si>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</si>
  <si>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</si>
  <si>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</si>
  <si>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</si>
  <si>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</si>
  <si>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</si>
  <si>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</si>
  <si>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</si>
  <si>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</si>
  <si>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</si>
  <si>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</si>
  <si>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</si>
  <si>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</si>
  <si>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</si>
  <si>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</si>
  <si>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</si>
  <si>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</si>
  <si>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</si>
  <si>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</si>
  <si>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</si>
  <si>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</si>
  <si>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</si>
  <si>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</si>
  <si>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</si>
  <si>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</si>
  <si>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</si>
  <si>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</si>
  <si>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</si>
  <si>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</si>
  <si>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</si>
  <si>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</si>
  <si>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</si>
  <si>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</si>
  <si>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</si>
  <si>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</si>
  <si>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</si>
  <si>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</si>
  <si>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</si>
  <si>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</si>
  <si>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</si>
  <si>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</si>
  <si>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</si>
  <si>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</si>
  <si>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</si>
  <si>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</si>
  <si>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</si>
  <si>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</si>
  <si>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</si>
  <si>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</si>
  <si>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</si>
  <si>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</si>
  <si>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</si>
  <si>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</si>
  <si>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</si>
  <si>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</si>
  <si>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</si>
  <si>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</si>
  <si>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</si>
  <si>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</si>
  <si>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</si>
  <si>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</si>
  <si>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</si>
  <si>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</si>
  <si>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</si>
  <si>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</si>
  <si>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</si>
  <si>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</si>
  <si>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</si>
  <si>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</si>
  <si>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</si>
  <si>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</si>
  <si>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</si>
  <si>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</si>
  <si>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</si>
  <si>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</si>
  <si>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</si>
  <si>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</si>
  <si>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</si>
  <si>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</si>
  <si>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</si>
  <si>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</si>
  <si>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</si>
  <si>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</si>
  <si>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</si>
  <si>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</si>
  <si>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</si>
  <si>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</si>
  <si>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</si>
  <si>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</si>
  <si>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</si>
  <si>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</si>
  <si>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</si>
  <si>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</si>
  <si>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</si>
  <si>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</si>
  <si>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</si>
  <si>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</si>
  <si>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</si>
  <si>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</si>
  <si>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</si>
  <si>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</si>
  <si>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</si>
  <si>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</si>
  <si>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</si>
  <si>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</si>
  <si>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</si>
  <si>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</si>
  <si>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</si>
  <si>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</si>
  <si>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</si>
  <si>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</si>
  <si>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</si>
  <si>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</si>
  <si>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</si>
  <si>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</si>
  <si>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</si>
  <si>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</si>
  <si>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</si>
  <si>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</si>
  <si>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</si>
  <si>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</si>
  <si>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</si>
  <si>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</si>
  <si>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</si>
  <si>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</si>
  <si>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</si>
  <si>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</si>
  <si>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</si>
  <si>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</si>
  <si>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</si>
  <si>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</si>
  <si>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</si>
  <si>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</si>
  <si>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</si>
  <si>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</si>
  <si>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</si>
  <si>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</si>
  <si>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</si>
  <si>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</si>
  <si>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</si>
  <si>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</si>
  <si>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</si>
  <si>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</si>
  <si>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</si>
  <si>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</si>
  <si>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</si>
  <si>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</si>
  <si>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</si>
  <si>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</si>
  <si>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</si>
  <si>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</si>
  <si>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</si>
  <si>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</si>
  <si>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</si>
  <si>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</si>
  <si>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</si>
  <si>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</si>
  <si>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</si>
  <si>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</si>
  <si>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</si>
  <si>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</si>
  <si>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</si>
  <si>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</si>
  <si>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</si>
  <si>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</si>
  <si>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</si>
  <si>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</si>
  <si>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</si>
  <si>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</si>
  <si>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</si>
  <si>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</si>
  <si>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</si>
  <si>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</si>
  <si>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</si>
  <si>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</si>
  <si>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</si>
  <si>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</si>
  <si>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</si>
  <si>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</si>
  <si>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</si>
  <si>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</si>
  <si>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</si>
  <si>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</si>
  <si>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</si>
  <si>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</si>
  <si>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</si>
  <si>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</si>
  <si>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</si>
  <si>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</si>
  <si>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</si>
  <si>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</si>
  <si>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</si>
  <si>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</si>
  <si>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</si>
  <si>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</si>
  <si>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</si>
  <si>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</si>
  <si>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</si>
  <si>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</si>
  <si>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</si>
  <si>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</si>
  <si>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</si>
  <si>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</si>
  <si>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</si>
  <si>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</si>
  <si>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</si>
  <si>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</si>
  <si>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</si>
  <si>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</si>
  <si>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</si>
  <si>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</si>
  <si>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</si>
  <si>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</si>
  <si>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</si>
  <si>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</si>
  <si>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</si>
  <si>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</si>
  <si>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</si>
  <si>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</si>
  <si>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</si>
  <si>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</si>
  <si>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</si>
  <si>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</si>
  <si>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</si>
  <si>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</si>
  <si>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</si>
  <si>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</si>
  <si>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</si>
  <si>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</si>
  <si>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</si>
  <si>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</si>
  <si>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</si>
  <si>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</si>
  <si>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</si>
  <si>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</si>
  <si>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</si>
  <si>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</si>
  <si>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</si>
  <si>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</si>
  <si>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</si>
  <si>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</si>
  <si>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</si>
  <si>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</si>
  <si>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</si>
  <si>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</si>
  <si>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</si>
  <si>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</si>
  <si>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</si>
  <si>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</si>
  <si>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</si>
  <si>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</si>
  <si>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</si>
  <si>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</si>
  <si>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</si>
  <si>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</si>
  <si>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</si>
  <si>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</si>
  <si>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</si>
  <si>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</si>
  <si>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</si>
  <si>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</si>
  <si>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</si>
  <si>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</si>
  <si>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</si>
  <si>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</si>
  <si>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</si>
  <si>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</si>
  <si>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</si>
  <si>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</si>
  <si>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</si>
  <si>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</si>
  <si>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</si>
  <si>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</si>
  <si>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</si>
  <si>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</si>
  <si>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</si>
  <si>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</si>
  <si>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</si>
  <si>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</si>
  <si>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</si>
  <si>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</si>
  <si>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</si>
  <si>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</si>
  <si>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</si>
  <si>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</si>
  <si>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</si>
  <si>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</si>
  <si>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</si>
  <si>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</si>
  <si>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</si>
  <si>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</si>
  <si>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</si>
  <si>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</si>
  <si>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</si>
  <si>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</si>
  <si>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</si>
  <si>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</si>
  <si>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</si>
  <si>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</si>
  <si>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</si>
  <si>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</si>
  <si>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</si>
  <si>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</si>
  <si>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</si>
  <si>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</si>
  <si>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</si>
  <si>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</si>
  <si>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</si>
  <si>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</si>
  <si>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</si>
  <si>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</si>
  <si>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</si>
  <si>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</si>
  <si>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</si>
  <si>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</si>
  <si>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</si>
  <si>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</si>
  <si>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</si>
  <si>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</si>
  <si>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</si>
  <si>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</si>
  <si>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</si>
  <si>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</si>
  <si>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</si>
  <si>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</si>
  <si>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</si>
  <si>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</si>
  <si>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</si>
  <si>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</si>
  <si>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</si>
  <si>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</si>
  <si>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</si>
  <si>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</si>
  <si>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</si>
  <si>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</si>
  <si>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</si>
  <si>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</si>
  <si>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</si>
  <si>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</si>
  <si>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</si>
  <si>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</si>
  <si>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</si>
  <si>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</si>
  <si>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</si>
  <si>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</si>
  <si>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</si>
  <si>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</si>
  <si>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</si>
  <si>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</si>
  <si>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</si>
  <si>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</si>
  <si>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</si>
  <si>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</si>
  <si>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</si>
  <si>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</si>
  <si>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</si>
  <si>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</si>
  <si>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</si>
  <si>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</si>
  <si>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</si>
  <si>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</si>
  <si>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</si>
  <si>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</si>
  <si>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</si>
  <si>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</si>
  <si>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</si>
  <si>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</si>
  <si>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</si>
  <si>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</si>
  <si>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</si>
  <si>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</si>
  <si>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</si>
  <si>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</si>
  <si>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</si>
  <si>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</si>
  <si>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</si>
  <si>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</si>
  <si>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</si>
  <si>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</si>
  <si>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</si>
  <si>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</si>
  <si>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</si>
  <si>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</si>
  <si>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</si>
  <si>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</si>
  <si>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</si>
  <si>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</si>
  <si>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</si>
  <si>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</si>
  <si>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</si>
  <si>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</si>
  <si>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</si>
  <si>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</si>
  <si>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</si>
  <si>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</si>
  <si>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</si>
  <si>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</si>
  <si>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</si>
  <si>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</si>
  <si>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</si>
  <si>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</si>
  <si>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</si>
  <si>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</si>
  <si>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</si>
  <si>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</si>
  <si>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</si>
  <si>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</si>
  <si>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</si>
  <si>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</si>
  <si>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</si>
  <si>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</si>
  <si>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</si>
  <si>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</si>
  <si>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</si>
  <si>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</si>
  <si>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</si>
  <si>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</si>
  <si>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</si>
  <si>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</si>
  <si>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</si>
  <si>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</si>
  <si>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</si>
  <si>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</si>
  <si>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</si>
  <si>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</si>
  <si>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</si>
  <si>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</si>
  <si>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</si>
  <si>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</si>
  <si>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</si>
  <si>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</si>
  <si>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</si>
  <si>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</si>
  <si>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</si>
  <si>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</si>
  <si>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</si>
  <si>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</si>
  <si>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</si>
  <si>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</si>
  <si>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</si>
  <si>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</si>
  <si>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</si>
  <si>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</si>
  <si>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</si>
  <si>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</si>
  <si>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</si>
  <si>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</si>
  <si>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</si>
  <si>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</si>
  <si>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</si>
  <si>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</si>
  <si>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</si>
  <si>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</si>
  <si>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</si>
  <si>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</si>
  <si>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</si>
  <si>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</si>
  <si>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</si>
  <si>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</si>
  <si>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</si>
  <si>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</si>
  <si>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</si>
  <si>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</si>
  <si>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</si>
  <si>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</si>
  <si>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</si>
  <si>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</si>
  <si>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</si>
  <si>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</si>
  <si>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</si>
  <si>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</si>
  <si>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</si>
  <si>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</si>
  <si>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</si>
  <si>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</si>
  <si>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</si>
  <si>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</si>
  <si>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</si>
  <si>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</si>
  <si>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</si>
  <si>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</si>
  <si>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</si>
  <si>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</si>
  <si>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</si>
  <si>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</si>
  <si>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</si>
  <si>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</si>
  <si>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</si>
  <si>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</si>
  <si>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</si>
  <si>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</si>
  <si>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</si>
  <si>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</si>
  <si>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</si>
  <si>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</si>
  <si>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</si>
  <si>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</si>
  <si>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</si>
  <si>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</si>
  <si>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</si>
  <si>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</si>
  <si>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</si>
  <si>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</si>
  <si>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</si>
  <si>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</si>
  <si>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</si>
  <si>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</si>
  <si>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</si>
  <si>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</si>
  <si>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</si>
  <si>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</si>
  <si>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</si>
  <si>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</si>
  <si>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</si>
  <si>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</si>
  <si>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</si>
  <si>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</si>
  <si>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</si>
  <si>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</si>
  <si>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</si>
  <si>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</si>
  <si>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</si>
  <si>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</si>
  <si>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</si>
  <si>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</si>
  <si>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</si>
  <si>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</si>
  <si>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</si>
  <si>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</si>
  <si>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</si>
  <si>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</si>
  <si>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</si>
  <si>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</si>
  <si>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</si>
  <si>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</si>
  <si>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</si>
  <si>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</si>
  <si>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</si>
  <si>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</si>
  <si>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</si>
  <si>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</si>
  <si>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</si>
  <si>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</si>
  <si>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</si>
  <si>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</si>
  <si>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</si>
  <si>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</si>
  <si>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</si>
  <si>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</si>
  <si>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</si>
  <si>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</si>
  <si>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</si>
  <si>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</si>
  <si>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</si>
  <si>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</si>
  <si>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</si>
  <si>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</si>
  <si>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</si>
  <si>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</si>
  <si>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</si>
  <si>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</si>
  <si>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</si>
  <si>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</si>
  <si>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</si>
  <si>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</si>
  <si>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</si>
  <si>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</si>
  <si>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</si>
  <si>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</si>
  <si>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</si>
  <si>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</si>
  <si>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</si>
  <si>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</si>
  <si>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</si>
  <si>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</si>
  <si>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</si>
  <si>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</si>
  <si>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</si>
  <si>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</si>
  <si>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</si>
  <si>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</si>
  <si>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</si>
  <si>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</si>
  <si>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</si>
  <si>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</si>
  <si>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</si>
  <si>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</si>
  <si>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</si>
  <si>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</si>
  <si>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</si>
  <si>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</si>
  <si>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</si>
  <si>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</si>
  <si>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</si>
  <si>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</si>
  <si>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</si>
  <si>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</si>
  <si>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</si>
  <si>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</si>
  <si>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</si>
  <si>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</si>
  <si>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</si>
  <si>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</si>
  <si>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</si>
  <si>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</si>
  <si>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</si>
  <si>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</si>
  <si>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</si>
  <si>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</si>
  <si>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</si>
  <si>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</si>
  <si>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</si>
  <si>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</si>
  <si>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</si>
  <si>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</si>
  <si>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</si>
  <si>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</si>
  <si>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</si>
  <si>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</si>
  <si>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</si>
  <si>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</si>
  <si>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</si>
  <si>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</si>
  <si>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</si>
  <si>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</si>
  <si>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</si>
  <si>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</si>
  <si>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</si>
  <si>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</si>
  <si>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</si>
  <si>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</si>
  <si>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</si>
  <si>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</si>
  <si>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</si>
  <si>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</si>
  <si>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</si>
  <si>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</si>
  <si>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</si>
  <si>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</si>
  <si>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</si>
  <si>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</si>
  <si>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</si>
  <si>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</si>
  <si>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</si>
  <si>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</si>
  <si>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</si>
  <si>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</si>
  <si>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</si>
  <si>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</si>
  <si>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</si>
  <si>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</si>
  <si>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</si>
  <si>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</si>
  <si>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</si>
  <si>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</si>
  <si>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</si>
  <si>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</si>
  <si>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</si>
  <si>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</si>
  <si>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</si>
  <si>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</si>
  <si>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</si>
  <si>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</si>
  <si>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</si>
  <si>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</si>
  <si>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</si>
  <si>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</si>
  <si>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</si>
  <si>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</si>
  <si>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</si>
  <si>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</si>
  <si>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</si>
  <si>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</si>
  <si>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</si>
  <si>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</si>
  <si>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</si>
  <si>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</si>
  <si>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</si>
  <si>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</si>
  <si>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</si>
  <si>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</si>
  <si>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</si>
  <si>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</si>
  <si>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</si>
  <si>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</si>
  <si>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</si>
  <si>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</si>
  <si>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</si>
  <si>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</si>
  <si>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</si>
  <si>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</si>
  <si>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</si>
  <si>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</si>
  <si>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</si>
  <si>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</si>
  <si>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</si>
  <si>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</si>
  <si>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</si>
  <si>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</si>
  <si>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</si>
  <si>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</si>
  <si>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</si>
  <si>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</si>
  <si>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</si>
  <si>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</si>
  <si>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</si>
  <si>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</si>
  <si>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</si>
  <si>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</si>
  <si>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</si>
  <si>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</si>
  <si>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</si>
  <si>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</si>
  <si>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</si>
  <si>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</si>
  <si>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</si>
  <si>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</si>
  <si>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</si>
  <si>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</si>
  <si>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</si>
  <si>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</si>
  <si>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</si>
  <si>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</si>
  <si>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</si>
  <si>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</si>
  <si>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</si>
  <si>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</si>
  <si>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</si>
  <si>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</si>
  <si>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</si>
  <si>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</si>
  <si>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</si>
  <si>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</si>
  <si>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</si>
  <si>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</si>
  <si>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</si>
  <si>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</si>
  <si>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</si>
  <si>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</si>
  <si>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</si>
  <si>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</si>
  <si>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</si>
  <si>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</si>
  <si>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</si>
  <si>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</si>
  <si>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</si>
  <si>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</si>
  <si>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</si>
  <si>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</si>
  <si>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</si>
  <si>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</si>
  <si>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</si>
  <si>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</si>
  <si>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</si>
  <si>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</si>
  <si>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</si>
  <si>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</si>
  <si>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</si>
  <si>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</si>
  <si>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</si>
  <si>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</si>
  <si>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</si>
  <si>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</si>
  <si>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</si>
  <si>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</si>
  <si>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</si>
  <si>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</si>
  <si>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</si>
  <si>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</si>
  <si>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</si>
  <si>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</si>
  <si>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</si>
  <si>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</si>
  <si>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</si>
  <si>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</si>
  <si>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</si>
  <si>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</si>
  <si>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</si>
  <si>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</si>
  <si>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</si>
  <si>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</si>
  <si>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</si>
  <si>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</si>
  <si>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</si>
  <si>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</si>
  <si>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</si>
  <si>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</si>
  <si>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</si>
  <si>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</si>
  <si>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</si>
  <si>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</si>
  <si>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</si>
  <si>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</si>
  <si>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</si>
  <si>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</si>
  <si>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</si>
  <si>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</si>
  <si>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</si>
  <si>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</si>
  <si>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</si>
  <si>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</si>
  <si>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</si>
  <si>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</si>
  <si>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</si>
  <si>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</si>
  <si>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</si>
  <si>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</si>
  <si>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</si>
  <si>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</si>
  <si>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</si>
  <si>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</si>
  <si>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</si>
  <si>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</si>
  <si>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</si>
  <si>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</si>
  <si>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</si>
  <si>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</si>
  <si>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</si>
  <si>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</si>
  <si>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</si>
  <si>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</si>
  <si>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</si>
  <si>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</si>
  <si>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</si>
  <si>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</si>
  <si>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</si>
  <si>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</si>
  <si>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</si>
  <si>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</si>
  <si>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</si>
  <si>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</si>
  <si>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</si>
  <si>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</si>
  <si>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</si>
  <si>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</si>
  <si>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</si>
  <si>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</si>
  <si>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</si>
  <si>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</si>
  <si>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</si>
  <si>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</si>
  <si>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</si>
  <si>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</si>
  <si>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</si>
  <si>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</si>
  <si>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</si>
  <si>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</si>
  <si>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</si>
  <si>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</si>
  <si>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</si>
  <si>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</si>
  <si>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</si>
  <si>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</si>
  <si>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</si>
  <si>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</si>
  <si>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</si>
  <si>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</si>
  <si>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</si>
  <si>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</si>
  <si>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</si>
  <si>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</si>
  <si>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</si>
  <si>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</si>
  <si>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</si>
  <si>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</si>
  <si>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</si>
  <si>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</si>
  <si>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</si>
  <si>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</si>
  <si>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</si>
  <si>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</si>
  <si>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</si>
  <si>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</si>
  <si>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</si>
  <si>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</si>
  <si>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</si>
  <si>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</si>
  <si>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</si>
  <si>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</si>
  <si>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</si>
  <si>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</si>
  <si>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</si>
  <si>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</si>
  <si>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</si>
  <si>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</si>
  <si>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</si>
  <si>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</si>
  <si>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</si>
  <si>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</si>
  <si>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</si>
  <si>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</si>
  <si>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</si>
  <si>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</si>
  <si>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</si>
  <si>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</si>
  <si>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</si>
  <si>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</si>
  <si>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</si>
  <si>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</si>
  <si>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</si>
  <si>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</si>
  <si>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</si>
  <si>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</si>
  <si>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</si>
  <si>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</si>
  <si>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</si>
  <si>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</si>
  <si>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</si>
  <si>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</si>
  <si>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</si>
  <si>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</si>
  <si>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</si>
  <si>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</si>
  <si>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</si>
  <si>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</si>
  <si>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</si>
  <si>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</si>
  <si>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</si>
  <si>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</si>
  <si>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</si>
  <si>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</si>
  <si>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</si>
  <si>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</si>
  <si>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</si>
  <si>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</si>
  <si>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</si>
  <si>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</si>
  <si>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</si>
  <si>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</si>
  <si>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</si>
  <si>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</si>
  <si>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</si>
  <si>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</si>
  <si>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</si>
  <si>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</si>
  <si>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</si>
  <si>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</si>
  <si>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</si>
  <si>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</si>
  <si>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</si>
  <si>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</si>
  <si>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</si>
  <si>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</si>
  <si>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</si>
  <si>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</si>
  <si>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</si>
  <si>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</si>
  <si>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</si>
  <si>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</si>
  <si>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</si>
  <si>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</si>
  <si>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</si>
  <si>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</si>
  <si>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</si>
  <si>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</si>
  <si>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</si>
  <si>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</si>
  <si>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</si>
  <si>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</si>
  <si>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</si>
  <si>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</si>
  <si>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</si>
  <si>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</si>
  <si>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</si>
  <si>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</si>
  <si>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</si>
  <si>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</si>
  <si>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</si>
  <si>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</si>
  <si>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</si>
  <si>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</si>
  <si>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</si>
  <si>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</si>
  <si>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</si>
  <si>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</si>
  <si>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</si>
  <si>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</si>
  <si>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</si>
  <si>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</si>
  <si>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</si>
  <si>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</si>
  <si>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</si>
  <si>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</si>
  <si>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</si>
  <si>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</si>
  <si>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</si>
  <si>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</si>
  <si>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</si>
  <si>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</si>
  <si>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</si>
  <si>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</si>
  <si>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</si>
  <si>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</si>
  <si>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</si>
  <si>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</si>
  <si>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</si>
  <si>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</si>
  <si>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</si>
  <si>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</si>
  <si>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</si>
  <si>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</si>
  <si>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</si>
  <si>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</si>
  <si>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</si>
  <si>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</si>
  <si>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</si>
  <si>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</si>
  <si>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</si>
  <si>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</si>
  <si>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</si>
  <si>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</si>
  <si>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</si>
  <si>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</si>
  <si>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</si>
  <si>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</si>
  <si>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</si>
  <si>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</si>
  <si>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</si>
  <si>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</si>
  <si>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</si>
  <si>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</si>
  <si>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</si>
  <si>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</si>
  <si>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</si>
  <si>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</si>
  <si>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</si>
  <si>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</si>
  <si>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</si>
  <si>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</si>
  <si>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</si>
  <si>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</si>
  <si>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</si>
  <si>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</si>
  <si>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</si>
  <si>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</si>
  <si>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</si>
  <si>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</si>
  <si>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</si>
  <si>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</si>
  <si>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</si>
  <si>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</si>
  <si>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</si>
  <si>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</si>
  <si>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</si>
  <si>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</si>
  <si>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</si>
  <si>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</si>
  <si>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</si>
  <si>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</si>
  <si>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</si>
  <si>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</si>
  <si>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</si>
  <si>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</si>
  <si>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</si>
  <si>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</si>
  <si>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</si>
  <si>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</si>
  <si>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</si>
  <si>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</si>
  <si>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</si>
  <si>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</si>
  <si>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</si>
  <si>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</si>
  <si>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</si>
  <si>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</si>
  <si>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</si>
  <si>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</si>
  <si>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</si>
  <si>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</si>
  <si>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</si>
  <si>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</si>
  <si>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</si>
  <si>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</si>
  <si>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</si>
  <si>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</si>
  <si>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</si>
  <si>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</si>
  <si>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</si>
  <si>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</si>
  <si>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</si>
  <si>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</si>
  <si>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</si>
  <si>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</si>
  <si>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</si>
  <si>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</si>
  <si>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</si>
  <si>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</si>
  <si>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</si>
  <si>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</si>
  <si>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</si>
  <si>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</si>
  <si>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</si>
  <si>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</si>
  <si>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</si>
  <si>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</si>
  <si>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</si>
  <si>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</si>
  <si>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</si>
  <si>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</si>
  <si>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</si>
  <si>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</si>
  <si>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</si>
  <si>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</si>
  <si>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</si>
  <si>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</si>
  <si>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</si>
  <si>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</si>
  <si>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</si>
  <si>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</si>
  <si>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</si>
  <si>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</si>
  <si>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</si>
  <si>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</si>
  <si>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</si>
  <si>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</si>
  <si>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</si>
  <si>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</si>
  <si>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</si>
  <si>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</si>
  <si>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</si>
  <si>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</si>
  <si>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</si>
  <si>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</si>
  <si>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</si>
  <si>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</si>
  <si>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</si>
  <si>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</si>
  <si>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</si>
  <si>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</si>
  <si>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</si>
  <si>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</si>
  <si>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</si>
  <si>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</si>
  <si>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</si>
  <si>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</si>
  <si>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</si>
  <si>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</si>
  <si>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</si>
  <si>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</si>
  <si>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</si>
  <si>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</si>
  <si>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</si>
  <si>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</si>
  <si>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</si>
  <si>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</si>
  <si>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</si>
  <si>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</si>
  <si>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</si>
  <si>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</si>
  <si>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</si>
  <si>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</si>
  <si>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</si>
  <si>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</si>
  <si>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</si>
  <si>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</si>
  <si>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</si>
  <si>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</si>
  <si>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</si>
  <si>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</si>
  <si>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</si>
  <si>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</si>
  <si>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</si>
  <si>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</si>
  <si>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</si>
  <si>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</si>
  <si>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</si>
  <si>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</si>
  <si>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</si>
  <si>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</si>
  <si>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</si>
  <si>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</si>
  <si>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</si>
  <si>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</si>
  <si>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</si>
  <si>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</si>
  <si>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</si>
  <si>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</si>
  <si>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</si>
  <si>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</si>
  <si>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</si>
  <si>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</si>
  <si>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</si>
  <si>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</si>
  <si>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</si>
  <si>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</si>
  <si>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</si>
  <si>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</si>
  <si>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</si>
  <si>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</si>
  <si>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</si>
  <si>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</si>
  <si>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</si>
  <si>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</si>
  <si>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</si>
  <si>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</si>
  <si>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</si>
  <si>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</si>
  <si>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</si>
  <si>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</si>
  <si>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</si>
  <si>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</si>
  <si>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</si>
  <si>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</si>
  <si>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</si>
  <si>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</si>
  <si>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</si>
  <si>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</si>
  <si>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</si>
  <si>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</si>
  <si>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</si>
  <si>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</si>
  <si>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</si>
  <si>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</si>
  <si>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</si>
  <si>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</si>
  <si>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</si>
  <si>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</si>
  <si>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</si>
  <si>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</si>
  <si>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</si>
  <si>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</si>
  <si>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</si>
  <si>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</si>
  <si>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</si>
  <si>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</si>
  <si>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</si>
  <si>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</si>
  <si>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</si>
  <si>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</si>
  <si>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</si>
  <si>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</si>
  <si>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</si>
  <si>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</si>
  <si>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</si>
  <si>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</si>
  <si>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</si>
  <si>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</si>
  <si>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</si>
  <si>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</si>
  <si>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</si>
  <si>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</si>
  <si>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</si>
  <si>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</si>
  <si>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</si>
  <si>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</si>
  <si>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</si>
  <si>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</si>
  <si>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</si>
  <si>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</si>
  <si>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</si>
  <si>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</si>
  <si>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</si>
  <si>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</si>
  <si>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</si>
  <si>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</si>
  <si>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</si>
  <si>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</si>
  <si>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</si>
  <si>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</si>
  <si>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</si>
  <si>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</si>
  <si>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</si>
  <si>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</si>
  <si>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</si>
  <si>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</si>
  <si>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</si>
  <si>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</si>
  <si>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</si>
  <si>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</si>
  <si>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</si>
  <si>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</si>
  <si>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</si>
  <si>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</si>
  <si>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</si>
  <si>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</si>
  <si>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</si>
  <si>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</si>
  <si>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</si>
  <si>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</si>
  <si>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</si>
  <si>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</si>
  <si>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</si>
  <si>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</si>
  <si>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</si>
  <si>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</si>
  <si>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</si>
  <si>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</si>
  <si>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</si>
  <si>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</si>
  <si>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</si>
  <si>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</si>
  <si>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</si>
  <si>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</si>
  <si>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</si>
  <si>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</si>
  <si>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</si>
  <si>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</si>
  <si>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</si>
  <si>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</si>
  <si>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</si>
  <si>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</si>
  <si>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</si>
  <si>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</si>
  <si>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</si>
  <si>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</si>
  <si>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</si>
  <si>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</si>
  <si>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</si>
  <si>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</si>
  <si>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</si>
  <si>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</si>
  <si>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</si>
  <si>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</si>
  <si>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</si>
  <si>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</si>
  <si>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</si>
  <si>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</si>
  <si>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</si>
  <si>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</si>
  <si>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</si>
  <si>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</si>
  <si>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</si>
  <si>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</si>
  <si>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</si>
  <si>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</si>
  <si>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</si>
  <si>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</si>
  <si>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</si>
  <si>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</si>
  <si>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</si>
  <si>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</si>
  <si>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</si>
  <si>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</si>
  <si>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</si>
  <si>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</si>
  <si>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</si>
  <si>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</si>
  <si>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</si>
  <si>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</si>
  <si>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</si>
  <si>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</si>
  <si>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</si>
  <si>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</si>
  <si>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</si>
  <si>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</si>
  <si>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</si>
  <si>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</si>
  <si>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</si>
  <si>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</si>
  <si>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</si>
  <si>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</si>
  <si>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</si>
  <si>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</si>
  <si>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</si>
  <si>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</si>
  <si>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</si>
  <si>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</si>
  <si>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</si>
  <si>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</si>
  <si>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</si>
  <si>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</si>
  <si>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</si>
  <si>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</si>
  <si>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</si>
  <si>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</si>
  <si>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</si>
  <si>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</si>
  <si>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</si>
  <si>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</si>
  <si>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</si>
  <si>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</si>
  <si>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</si>
  <si>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</si>
  <si>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</si>
  <si>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</si>
  <si>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</si>
  <si>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</si>
  <si>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</si>
  <si>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</si>
  <si>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</si>
  <si>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</si>
  <si>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</si>
  <si>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</si>
  <si>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</si>
  <si>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</si>
  <si>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</si>
  <si>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</si>
  <si>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</si>
  <si>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</si>
  <si>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</si>
  <si>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</si>
  <si>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</si>
  <si>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</si>
  <si>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</si>
  <si>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</si>
  <si>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</si>
  <si>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</si>
  <si>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</si>
  <si>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</si>
  <si>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</si>
  <si>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</si>
  <si>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</si>
  <si>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</si>
  <si>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</si>
  <si>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</si>
  <si>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</si>
  <si>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</si>
  <si>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</si>
  <si>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</si>
  <si>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</si>
  <si>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</si>
  <si>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</si>
  <si>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</si>
  <si>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</si>
  <si>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</si>
  <si>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</si>
  <si>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</si>
  <si>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</si>
  <si>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</si>
  <si>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</si>
  <si>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</si>
  <si>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</si>
  <si>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</si>
  <si>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</si>
  <si>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</si>
  <si>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</si>
  <si>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</si>
  <si>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</si>
  <si>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</si>
  <si>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</si>
  <si>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</si>
  <si>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</si>
  <si>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</si>
  <si>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</si>
  <si>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</si>
  <si>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</si>
  <si>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</si>
  <si>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</si>
  <si>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</si>
  <si>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</si>
  <si>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</si>
  <si>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</si>
  <si>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</si>
  <si>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</si>
  <si>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</si>
  <si>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</si>
  <si>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</si>
  <si>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</si>
  <si>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</si>
  <si>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</si>
  <si>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</si>
  <si>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</si>
  <si>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</si>
  <si>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</si>
  <si>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</si>
  <si>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</si>
  <si>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</si>
  <si>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</si>
  <si>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</si>
  <si>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</si>
  <si>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</si>
  <si>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</si>
  <si>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</si>
  <si>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</si>
  <si>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</si>
  <si>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</si>
  <si>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</si>
  <si>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</si>
  <si>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</si>
  <si>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</si>
  <si>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</si>
  <si>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</si>
  <si>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</si>
  <si>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</si>
  <si>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</si>
  <si>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</si>
  <si>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</si>
  <si>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</si>
  <si>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</si>
  <si>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</si>
  <si>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</si>
  <si>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</si>
  <si>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</si>
  <si>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</si>
  <si>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</si>
  <si>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</si>
  <si>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</si>
  <si>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</si>
  <si>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</si>
  <si>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</si>
  <si>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</si>
  <si>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</si>
  <si>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</si>
  <si>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</si>
  <si>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</si>
  <si>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</si>
  <si>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</si>
  <si>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</si>
  <si>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</si>
  <si>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</si>
  <si>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</si>
  <si>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</si>
  <si>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</si>
  <si>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</si>
  <si>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</si>
  <si>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</si>
  <si>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</si>
  <si>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</si>
  <si>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</si>
  <si>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</si>
  <si>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</si>
  <si>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</si>
  <si>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</si>
  <si>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</si>
  <si>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</si>
  <si>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</si>
  <si>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</si>
  <si>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</si>
  <si>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</si>
  <si>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</si>
  <si>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</si>
  <si>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</si>
  <si>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</si>
  <si>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</si>
  <si>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</si>
  <si>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</si>
  <si>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</si>
  <si>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</si>
  <si>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</si>
  <si>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</si>
  <si>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</si>
  <si>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</si>
  <si>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</si>
  <si>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</si>
  <si>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</si>
  <si>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</si>
  <si>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</si>
  <si>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</si>
  <si>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</si>
  <si>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</si>
  <si>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</si>
  <si>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</si>
  <si>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</si>
  <si>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</si>
  <si>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</si>
  <si>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</si>
  <si>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</si>
  <si>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</si>
  <si>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</si>
  <si>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</si>
  <si>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</si>
  <si>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</si>
  <si>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</si>
  <si>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</si>
  <si>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</si>
  <si>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</si>
  <si>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</si>
  <si>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</si>
  <si>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</si>
  <si>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</si>
  <si>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</si>
  <si>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</si>
  <si>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</si>
  <si>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</si>
  <si>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</si>
  <si>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</si>
  <si>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</si>
  <si>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</si>
  <si>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</si>
  <si>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</si>
  <si>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</si>
  <si>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</si>
  <si>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</si>
  <si>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</si>
  <si>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</si>
  <si>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</si>
  <si>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</si>
  <si>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</si>
  <si>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</si>
  <si>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</si>
  <si>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</si>
  <si>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</si>
  <si>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</si>
  <si>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</si>
  <si>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</si>
  <si>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</si>
  <si>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</si>
  <si>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</si>
  <si>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</si>
  <si>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</si>
  <si>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</si>
  <si>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</si>
  <si>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</si>
  <si>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</si>
  <si>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</si>
  <si>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</si>
  <si>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</si>
  <si>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</si>
  <si>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</si>
  <si>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</si>
  <si>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</si>
  <si>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</si>
  <si>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</si>
  <si>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</si>
  <si>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</si>
  <si>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</si>
  <si>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</si>
  <si>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</si>
  <si>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</si>
  <si>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</si>
  <si>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</si>
  <si>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</si>
  <si>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</si>
  <si>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</si>
  <si>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</si>
  <si>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</si>
  <si>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</si>
  <si>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</si>
  <si>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</si>
  <si>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</si>
  <si>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</si>
  <si>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</si>
  <si>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</si>
  <si>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</si>
  <si>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</si>
  <si>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</si>
  <si>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</si>
  <si>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</si>
  <si>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</si>
  <si>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</si>
  <si>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</si>
  <si>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</si>
  <si>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</si>
  <si>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</si>
  <si>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</si>
  <si>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</si>
  <si>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</si>
  <si>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</si>
  <si>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</si>
  <si>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</si>
  <si>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</si>
  <si>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</si>
  <si>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</si>
  <si>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</si>
  <si>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</si>
  <si>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</si>
  <si>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</si>
  <si>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</si>
  <si>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</si>
  <si>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</si>
  <si>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</si>
  <si>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</si>
  <si>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</si>
  <si>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</si>
  <si>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</si>
  <si>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</si>
  <si>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</si>
  <si>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</si>
  <si>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</si>
  <si>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</si>
  <si>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</si>
  <si>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</si>
  <si>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</si>
  <si>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</si>
  <si>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</si>
  <si>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</si>
  <si>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</si>
  <si>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</si>
  <si>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</si>
  <si>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</si>
  <si>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</si>
  <si>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</si>
  <si>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</si>
  <si>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</si>
  <si>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</si>
  <si>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</si>
  <si>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</si>
  <si>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</si>
  <si>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</si>
  <si>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</si>
  <si>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</si>
  <si>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</si>
  <si>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</si>
  <si>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</si>
  <si>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</si>
  <si>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</si>
  <si>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</si>
  <si>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</si>
  <si>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</si>
  <si>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</si>
  <si>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</si>
  <si>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</si>
  <si>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</si>
  <si>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</si>
  <si>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</si>
  <si>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</si>
  <si>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</si>
  <si>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</si>
  <si>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</si>
  <si>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</si>
  <si>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</si>
  <si>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</si>
  <si>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</si>
  <si>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</si>
  <si>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</si>
  <si>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</si>
  <si>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</si>
  <si>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</si>
  <si>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</si>
  <si>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</si>
  <si>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</si>
  <si>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</si>
  <si>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</si>
  <si>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</si>
  <si>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</si>
  <si>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</si>
  <si>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</si>
  <si>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</si>
  <si>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</si>
  <si>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</si>
  <si>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</si>
  <si>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</si>
  <si>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</si>
  <si>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</si>
  <si>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</si>
  <si>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</si>
  <si>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</si>
  <si>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</si>
  <si>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</si>
  <si>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</si>
  <si>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</si>
  <si>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</si>
  <si>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</si>
  <si>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</si>
  <si>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</si>
  <si>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</si>
  <si>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</si>
  <si>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</si>
  <si>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</si>
  <si>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</si>
  <si>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</si>
  <si>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</si>
  <si>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</si>
  <si>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</si>
  <si>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</si>
  <si>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</si>
  <si>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</si>
  <si>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</si>
  <si>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</si>
  <si>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</si>
  <si>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</si>
  <si>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</si>
  <si>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</si>
  <si>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</si>
  <si>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</si>
  <si>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</si>
  <si>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</si>
  <si>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</si>
  <si>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</si>
  <si>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</si>
  <si>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</si>
  <si>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</si>
  <si>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</si>
  <si>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</si>
  <si>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</si>
  <si>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</si>
  <si>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</si>
  <si>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</si>
  <si>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</si>
  <si>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</si>
  <si>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</si>
  <si>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</si>
  <si>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</si>
  <si>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</si>
  <si>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</si>
  <si>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</si>
  <si>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</si>
  <si>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</si>
  <si>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</si>
  <si>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</si>
  <si>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</si>
  <si>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</si>
  <si>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</si>
  <si>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</si>
  <si>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</si>
  <si>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</si>
  <si>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</si>
  <si>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</si>
  <si>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</si>
  <si>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</si>
  <si>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</si>
  <si>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</si>
  <si>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</si>
  <si>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</si>
  <si>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</si>
  <si>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</si>
  <si>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</si>
  <si>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</si>
  <si>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</si>
  <si>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</si>
  <si>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</si>
  <si>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</si>
  <si>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</si>
  <si>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</si>
  <si>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</si>
  <si>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</si>
  <si>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</si>
  <si>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</si>
  <si>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</si>
  <si>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</si>
  <si>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</si>
  <si>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</si>
  <si>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</si>
  <si>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</si>
  <si>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</si>
  <si>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</si>
  <si>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</si>
  <si>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</si>
  <si>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</si>
  <si>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</si>
  <si>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</si>
  <si>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</si>
  <si>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</si>
  <si>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</si>
  <si>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</si>
  <si>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</si>
  <si>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</si>
  <si>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</si>
  <si>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</si>
  <si>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</si>
  <si>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</si>
  <si>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</si>
  <si>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</si>
  <si>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</si>
  <si>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</si>
  <si>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</si>
  <si>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</si>
  <si>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</si>
  <si>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</si>
  <si>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</si>
  <si>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</si>
  <si>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</si>
  <si>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</si>
  <si>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</si>
  <si>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</si>
  <si>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</si>
  <si>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</si>
  <si>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</si>
  <si>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</si>
  <si>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</si>
  <si>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</si>
  <si>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</si>
  <si>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</si>
  <si>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</si>
  <si>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</si>
  <si>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</si>
  <si>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</si>
  <si>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</si>
  <si>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</si>
  <si>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</si>
  <si>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</si>
  <si>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</si>
  <si>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</si>
  <si>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</si>
  <si>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</si>
  <si>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</si>
  <si>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</si>
  <si>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</si>
  <si>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</si>
  <si>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</si>
  <si>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</si>
  <si>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</si>
  <si>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</si>
  <si>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</si>
  <si>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</si>
  <si>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</si>
  <si>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</si>
  <si>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</si>
  <si>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</si>
  <si>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</si>
  <si>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</si>
  <si>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</si>
  <si>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</si>
  <si>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</si>
  <si>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</si>
  <si>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</si>
  <si>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</si>
  <si>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</si>
  <si>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</si>
  <si>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</si>
  <si>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</si>
  <si>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</si>
  <si>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</si>
  <si>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</si>
  <si>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</si>
  <si>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</si>
  <si>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</si>
  <si>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</si>
  <si>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</si>
  <si>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</si>
  <si>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</si>
  <si>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</si>
  <si>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</si>
  <si>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</si>
  <si>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</si>
  <si>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</si>
  <si>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</si>
  <si>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</si>
  <si>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</si>
  <si>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</si>
  <si>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</si>
  <si>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</si>
  <si>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</si>
  <si>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</si>
  <si>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</si>
  <si>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</si>
  <si>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</si>
  <si>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</si>
  <si>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</si>
  <si>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</si>
  <si>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</si>
  <si>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</si>
  <si>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</si>
  <si>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</si>
  <si>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</si>
  <si>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</si>
  <si>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</si>
  <si>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</si>
  <si>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</si>
  <si>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</si>
  <si>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</si>
  <si>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</si>
  <si>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</si>
  <si>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</si>
  <si>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</si>
  <si>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</si>
  <si>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</si>
  <si>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</si>
  <si>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</si>
  <si>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</si>
  <si>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</si>
  <si>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</si>
  <si>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</si>
  <si>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</si>
  <si>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</si>
  <si>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</si>
  <si>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</si>
  <si>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</si>
  <si>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</si>
  <si>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</si>
  <si>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</si>
  <si>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</si>
  <si>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</si>
  <si>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</si>
  <si>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</si>
  <si>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</si>
  <si>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</si>
  <si>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</si>
  <si>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</si>
  <si>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</si>
  <si>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</si>
  <si>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</si>
  <si>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</si>
  <si>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</si>
  <si>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</si>
  <si>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</si>
  <si>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</si>
  <si>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</si>
  <si>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</si>
  <si>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</si>
  <si>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</si>
  <si>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</si>
  <si>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</si>
  <si>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</si>
  <si>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</si>
  <si>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</si>
  <si>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</si>
  <si>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</si>
  <si>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</si>
  <si>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</si>
  <si>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</si>
  <si>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</si>
  <si>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</si>
  <si>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</si>
  <si>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</si>
  <si>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</si>
  <si>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</si>
  <si>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</si>
  <si>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</si>
  <si>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</si>
  <si>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</si>
  <si>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</si>
  <si>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</si>
  <si>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</si>
  <si>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</si>
  <si>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</si>
  <si>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</si>
  <si>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</si>
  <si>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</si>
  <si>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</si>
  <si>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</si>
  <si>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</si>
  <si>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</si>
  <si>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</si>
  <si>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</si>
  <si>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</si>
  <si>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</si>
  <si>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</si>
  <si>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</si>
  <si>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</si>
  <si>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</si>
  <si>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</si>
  <si>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</si>
  <si>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</si>
  <si>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</si>
  <si>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</si>
  <si>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</si>
  <si>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</si>
  <si>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</si>
  <si>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</si>
  <si>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</si>
  <si>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</si>
  <si>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</si>
  <si>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</si>
  <si>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</si>
  <si>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</si>
  <si>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</si>
  <si>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</si>
  <si>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</si>
  <si>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</si>
  <si>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</si>
  <si>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</si>
  <si>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</si>
  <si>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</si>
  <si>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</si>
  <si>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</si>
  <si>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</si>
  <si>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</si>
  <si>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</si>
  <si>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</si>
  <si>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</si>
  <si>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</si>
  <si>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</si>
  <si>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</si>
  <si>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</si>
  <si>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</si>
  <si>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</si>
  <si>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</si>
  <si>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</si>
  <si>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</si>
  <si>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</si>
  <si>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</si>
  <si>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</si>
  <si>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</si>
  <si>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</si>
  <si>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</si>
  <si>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</si>
  <si>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</si>
  <si>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</si>
  <si>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</si>
  <si>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</si>
  <si>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</si>
  <si>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</si>
  <si>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</si>
  <si>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</si>
  <si>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</si>
  <si>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</si>
  <si>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</si>
  <si>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</si>
  <si>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</si>
  <si>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</si>
  <si>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</si>
  <si>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</si>
  <si>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</si>
  <si>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</si>
  <si>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</si>
  <si>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</si>
  <si>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</si>
  <si>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</si>
  <si>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</si>
  <si>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</si>
  <si>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</si>
  <si>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</si>
  <si>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</si>
  <si>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</si>
  <si>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</si>
  <si>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</si>
  <si>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</si>
  <si>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</si>
  <si>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</si>
  <si>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</si>
  <si>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</si>
  <si>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</si>
  <si>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</si>
  <si>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</si>
  <si>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</si>
  <si>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</si>
  <si>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</si>
  <si>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</si>
  <si>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</si>
  <si>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</si>
  <si>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</si>
  <si>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</si>
  <si>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</si>
  <si>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</si>
  <si>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</si>
  <si>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</si>
  <si>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</si>
  <si>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</si>
  <si>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</si>
  <si>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</si>
  <si>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</si>
  <si>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</si>
  <si>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</si>
  <si>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</si>
  <si>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</si>
  <si>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</si>
  <si>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</si>
  <si>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</si>
  <si>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</si>
  <si>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</si>
  <si>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</si>
  <si>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</si>
  <si>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</si>
  <si>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</si>
  <si>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</si>
  <si>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</si>
  <si>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</si>
  <si>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</si>
  <si>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</si>
  <si>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</si>
  <si>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</si>
  <si>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</si>
  <si>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</si>
  <si>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</si>
  <si>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</si>
  <si>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</si>
  <si>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</si>
  <si>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</si>
  <si>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</si>
  <si>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</si>
  <si>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</si>
  <si>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</si>
  <si>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</si>
  <si>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</si>
  <si>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</si>
  <si>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</si>
  <si>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</si>
  <si>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</si>
  <si>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</si>
  <si>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</si>
  <si>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</si>
  <si>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</si>
  <si>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</si>
  <si>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</si>
  <si>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</si>
  <si>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</si>
  <si>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</si>
  <si>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</si>
  <si>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</si>
  <si>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</si>
  <si>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</si>
  <si>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</si>
  <si>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</si>
  <si>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</si>
  <si>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</si>
  <si>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</si>
  <si>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</si>
  <si>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</si>
  <si>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</si>
  <si>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</si>
  <si>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</si>
  <si>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</si>
  <si>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</si>
  <si>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</si>
  <si>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</si>
  <si>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</si>
  <si>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</si>
  <si>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</si>
  <si>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</si>
  <si>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</si>
  <si>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</si>
  <si>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</si>
  <si>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</si>
  <si>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</si>
  <si>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</si>
  <si>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</si>
  <si>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</si>
  <si>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</si>
  <si>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</si>
  <si>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</si>
  <si>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</si>
  <si>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</si>
  <si>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</si>
  <si>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</si>
  <si>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</si>
  <si>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</si>
  <si>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</si>
  <si>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</si>
  <si>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</si>
  <si>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</si>
  <si>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</si>
  <si>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</si>
  <si>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</si>
  <si>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</si>
  <si>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</si>
  <si>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</si>
  <si>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</si>
  <si>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</si>
  <si>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</si>
  <si>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</si>
  <si>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</si>
  <si>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</si>
  <si>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</si>
  <si>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</si>
  <si>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</si>
  <si>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</si>
  <si>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</si>
  <si>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</si>
  <si>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</si>
  <si>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</si>
  <si>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</si>
  <si>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</si>
  <si>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</si>
  <si>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</si>
  <si>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</si>
  <si>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</si>
  <si>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</si>
  <si>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</si>
  <si>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</si>
  <si>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</si>
  <si>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</si>
  <si>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</si>
  <si>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</si>
  <si>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</si>
  <si>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</si>
  <si>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</si>
  <si>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</si>
  <si>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</si>
  <si>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</si>
  <si>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</si>
  <si>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</si>
  <si>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</si>
  <si>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</si>
  <si>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</si>
  <si>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</si>
  <si>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</si>
  <si>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</si>
  <si>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</si>
  <si>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</si>
  <si>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</si>
  <si>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</si>
  <si>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</si>
  <si>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</si>
  <si>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</si>
  <si>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</si>
  <si>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</si>
  <si>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</si>
  <si>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</si>
  <si>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</si>
  <si>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</si>
  <si>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</si>
  <si>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</si>
  <si>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</si>
  <si>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</si>
  <si>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</si>
  <si>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</si>
  <si>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</si>
  <si>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</si>
  <si>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</si>
  <si>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</si>
  <si>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</si>
  <si>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</si>
  <si>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</si>
  <si>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</si>
  <si>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</si>
  <si>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</si>
  <si>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</si>
  <si>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</si>
  <si>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</si>
  <si>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</si>
  <si>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</si>
  <si>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</si>
  <si>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</si>
  <si>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</si>
  <si>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</si>
  <si>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</si>
  <si>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</si>
  <si>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</si>
  <si>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</si>
  <si>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</si>
  <si>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</si>
  <si>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</si>
  <si>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</si>
  <si>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</si>
  <si>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</si>
  <si>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</si>
  <si>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</si>
  <si>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</si>
  <si>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</si>
  <si>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</si>
  <si>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</si>
  <si>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</si>
  <si>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</si>
  <si>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</si>
  <si>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</si>
  <si>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</si>
  <si>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</si>
  <si>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</si>
  <si>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</si>
  <si>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</si>
  <si>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</si>
  <si>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</si>
  <si>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</si>
  <si>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</si>
  <si>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</si>
  <si>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</si>
  <si>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</si>
  <si>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</si>
  <si>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</si>
  <si>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</si>
  <si>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</si>
  <si>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</si>
  <si>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</si>
  <si>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</si>
  <si>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</si>
  <si>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</si>
  <si>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</si>
  <si>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</si>
  <si>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</si>
  <si>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</si>
  <si>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</si>
  <si>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</si>
  <si>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</si>
  <si>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</si>
  <si>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</si>
  <si>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</si>
  <si>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</si>
  <si>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</si>
  <si>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</si>
  <si>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</si>
  <si>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</si>
  <si>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</si>
  <si>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</si>
  <si>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</si>
  <si>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</si>
  <si>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</si>
  <si>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</si>
  <si>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</si>
  <si>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</si>
  <si>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</si>
  <si>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</si>
  <si>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</si>
  <si>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</si>
  <si>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</si>
  <si>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</si>
  <si>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</si>
  <si>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</si>
  <si>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</si>
  <si>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</si>
  <si>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</si>
  <si>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</si>
  <si>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</si>
  <si>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</si>
  <si>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</si>
  <si>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</si>
  <si>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</si>
  <si>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</si>
  <si>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</si>
  <si>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</si>
  <si>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</si>
  <si>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</si>
  <si>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</si>
  <si>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</si>
  <si>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</si>
  <si>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</si>
  <si>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</si>
  <si>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</si>
  <si>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</si>
  <si>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</si>
  <si>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</si>
  <si>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</si>
  <si>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</si>
  <si>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</si>
  <si>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</si>
  <si>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</si>
  <si>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</si>
  <si>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</si>
  <si>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</si>
  <si>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</si>
  <si>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</si>
  <si>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</si>
  <si>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</si>
  <si>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</si>
  <si>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</si>
  <si>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</si>
  <si>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</si>
  <si>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</si>
  <si>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</si>
  <si>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</si>
  <si>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</si>
  <si>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</si>
  <si>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</si>
  <si>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</si>
  <si>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</si>
  <si>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</si>
  <si>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</si>
  <si>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</si>
  <si>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</si>
  <si>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</si>
  <si>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</si>
  <si>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</si>
  <si>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</si>
  <si>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</si>
  <si>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</si>
  <si>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</si>
  <si>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</si>
  <si>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</si>
  <si>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</si>
  <si>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</si>
  <si>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</si>
  <si>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</si>
  <si>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</si>
  <si>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</si>
  <si>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</si>
  <si>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</si>
  <si>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</si>
  <si>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</si>
  <si>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</si>
  <si>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</si>
  <si>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</si>
  <si>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</si>
  <si>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</si>
  <si>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</si>
  <si>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</si>
  <si>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</si>
  <si>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</si>
  <si>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</si>
  <si>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</si>
  <si>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</si>
  <si>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</si>
  <si>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</si>
  <si>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</si>
  <si>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</si>
  <si>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</si>
  <si>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</si>
  <si>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</si>
  <si>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</si>
  <si>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</si>
  <si>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</si>
  <si>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</si>
  <si>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</si>
  <si>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</si>
  <si>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</si>
  <si>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</si>
  <si>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</si>
  <si>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</si>
  <si>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</si>
  <si>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</si>
  <si>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</si>
  <si>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</si>
  <si>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</si>
  <si>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</si>
  <si>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</si>
  <si>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</si>
  <si>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</si>
  <si>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</si>
  <si>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</si>
  <si>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</si>
  <si>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</si>
  <si>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</si>
  <si>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</si>
  <si>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</si>
  <si>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</si>
  <si>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</si>
  <si>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</si>
  <si>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</si>
  <si>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</si>
  <si>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</si>
  <si>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</si>
  <si>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</si>
  <si>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</si>
  <si>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</si>
  <si>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</si>
  <si>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</si>
  <si>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</si>
  <si>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</si>
  <si>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</si>
  <si>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</si>
  <si>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</si>
  <si>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</si>
  <si>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</si>
  <si>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</si>
  <si>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</si>
  <si>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</si>
  <si>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</si>
  <si>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</si>
  <si>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</si>
  <si>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</si>
  <si>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</si>
  <si>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</si>
  <si>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</si>
  <si>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</si>
  <si>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</si>
  <si>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</si>
  <si>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</si>
  <si>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</si>
  <si>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</si>
  <si>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</si>
  <si>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</si>
  <si>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</si>
  <si>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</si>
  <si>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</si>
  <si>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</si>
  <si>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</si>
  <si>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</si>
  <si>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</si>
  <si>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</si>
  <si>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</si>
  <si>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</si>
  <si>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</si>
  <si>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</si>
  <si>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</si>
  <si>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</si>
  <si>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</si>
  <si>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</si>
  <si>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</si>
  <si>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</si>
  <si>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</si>
  <si>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</si>
  <si>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</si>
  <si>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</si>
  <si>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</si>
  <si>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</si>
  <si>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</si>
  <si>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</si>
  <si>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</si>
  <si>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</si>
  <si>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</si>
  <si>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</si>
  <si>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</si>
  <si>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</si>
  <si>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</si>
  <si>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</si>
  <si>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</si>
  <si>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</si>
  <si>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</si>
  <si>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</si>
  <si>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</si>
  <si>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</si>
  <si>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</si>
  <si>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</si>
  <si>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</si>
  <si>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</si>
  <si>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</si>
  <si>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</si>
  <si>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</si>
  <si>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</si>
  <si>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</si>
  <si>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</si>
  <si>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</si>
  <si>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</si>
  <si>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</si>
  <si>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</si>
  <si>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</si>
  <si>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</si>
  <si>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</si>
  <si>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</si>
  <si>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</si>
  <si>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</si>
  <si>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</si>
  <si>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</si>
  <si>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</si>
  <si>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</si>
  <si>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</si>
  <si>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</si>
  <si>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</si>
  <si>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</si>
  <si>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</si>
  <si>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</si>
  <si>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</si>
  <si>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</si>
  <si>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</si>
  <si>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</si>
  <si>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</si>
  <si>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</si>
  <si>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</si>
  <si>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</si>
  <si>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</si>
  <si>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</si>
  <si>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</si>
  <si>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</si>
  <si>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</si>
  <si>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</si>
  <si>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</si>
  <si>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</si>
  <si>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</si>
  <si>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</si>
  <si>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</si>
  <si>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</si>
  <si>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</si>
  <si>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</si>
  <si>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</si>
  <si>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</si>
  <si>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</si>
  <si>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</si>
  <si>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</si>
  <si>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</si>
  <si>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</si>
  <si>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</si>
  <si>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</si>
  <si>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</si>
  <si>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</si>
  <si>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</si>
  <si>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</si>
  <si>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</si>
  <si>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</si>
  <si>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</si>
  <si>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</si>
  <si>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</si>
  <si>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</si>
  <si>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</si>
  <si>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</si>
  <si>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</si>
  <si>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</si>
  <si>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</si>
  <si>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</si>
  <si>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</si>
  <si>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</si>
  <si>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</si>
  <si>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</si>
  <si>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</si>
  <si>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</si>
  <si>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</si>
  <si>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</si>
  <si>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</si>
  <si>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</si>
  <si>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</si>
  <si>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</si>
  <si>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</si>
  <si>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</si>
  <si>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</si>
  <si>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</si>
  <si>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</si>
  <si>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</si>
  <si>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</si>
  <si>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</si>
  <si>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</si>
  <si>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</si>
  <si>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</si>
  <si>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</si>
  <si>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</si>
  <si>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</si>
  <si>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</si>
  <si>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</si>
  <si>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</si>
  <si>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</si>
  <si>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</si>
  <si>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</si>
  <si>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</si>
  <si>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</si>
  <si>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</si>
  <si>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</si>
  <si>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</si>
  <si>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</si>
  <si>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</si>
  <si>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</si>
  <si>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</si>
  <si>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</si>
  <si>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</si>
  <si>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</si>
  <si>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</si>
  <si>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</si>
  <si>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</si>
  <si>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</si>
  <si>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</si>
  <si>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</si>
  <si>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</si>
  <si>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</si>
  <si>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</si>
  <si>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</si>
  <si>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</si>
  <si>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</si>
  <si>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</si>
  <si>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</si>
  <si>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</si>
  <si>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</si>
  <si>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</si>
  <si>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</si>
  <si>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</si>
  <si>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</si>
  <si>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</si>
  <si>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</si>
  <si>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</si>
  <si>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</si>
  <si>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</si>
  <si>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</si>
  <si>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</si>
  <si>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</si>
  <si>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</si>
  <si>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</si>
  <si>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</si>
  <si>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</si>
  <si>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</si>
  <si>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</si>
  <si>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</si>
  <si>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</si>
  <si>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</si>
  <si>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</si>
  <si>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</si>
  <si>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</si>
  <si>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</si>
  <si>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</si>
  <si>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</si>
  <si>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</si>
  <si>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</si>
  <si>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</si>
  <si>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</si>
  <si>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</si>
  <si>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</si>
  <si>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</si>
  <si>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</si>
  <si>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</si>
  <si>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</si>
  <si>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</si>
  <si>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</si>
  <si>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</si>
  <si>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</si>
  <si>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</si>
  <si>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</si>
  <si>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</si>
  <si>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</si>
  <si>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</si>
  <si>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</si>
  <si>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</si>
  <si>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</si>
  <si>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</si>
  <si>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</si>
  <si>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</si>
  <si>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</si>
  <si>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</si>
  <si>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</si>
  <si>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</si>
  <si>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</si>
  <si>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</si>
  <si>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</si>
  <si>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</si>
  <si>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</si>
  <si>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</si>
  <si>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</si>
  <si>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</si>
  <si>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</si>
  <si>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</si>
  <si>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</si>
  <si>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</si>
  <si>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</si>
  <si>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</si>
  <si>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</si>
  <si>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</si>
  <si>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</si>
  <si>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</si>
  <si>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</si>
  <si>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</si>
  <si>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</si>
  <si>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</si>
  <si>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</si>
  <si>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</si>
  <si>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</si>
  <si>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</si>
  <si>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</si>
  <si>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</si>
  <si>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</si>
  <si>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</si>
  <si>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</si>
  <si>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</si>
  <si>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</si>
  <si>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</si>
  <si>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</si>
  <si>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</si>
  <si>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</si>
  <si>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</si>
  <si>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</si>
  <si>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</si>
  <si>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</si>
  <si>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</si>
  <si>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</si>
  <si>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</si>
  <si>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</si>
  <si>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</si>
  <si>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</si>
  <si>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</si>
  <si>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</si>
  <si>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</si>
  <si>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</si>
  <si>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</si>
  <si>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</si>
  <si>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</si>
  <si>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</si>
  <si>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</si>
  <si>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</si>
  <si>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</si>
  <si>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</si>
  <si>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</si>
  <si>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</si>
  <si>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</si>
  <si>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</si>
  <si>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</si>
  <si>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</si>
  <si>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</si>
  <si>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</si>
  <si>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</si>
  <si>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</si>
  <si>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</si>
  <si>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</si>
  <si>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</si>
  <si>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</si>
  <si>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</si>
  <si>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</si>
  <si>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</si>
  <si>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</si>
  <si>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</si>
  <si>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</si>
  <si>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</si>
  <si>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</si>
  <si>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</si>
  <si>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</si>
  <si>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</si>
  <si>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</si>
  <si>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</si>
  <si>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</si>
  <si>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</si>
  <si>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</si>
  <si>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</si>
  <si>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</si>
  <si>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</si>
  <si>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</si>
  <si>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</si>
  <si>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</si>
  <si>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</si>
  <si>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</si>
  <si>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</si>
  <si>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</si>
  <si>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</si>
  <si>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</si>
  <si>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</si>
  <si>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</si>
  <si>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</si>
  <si>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</si>
  <si>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</si>
  <si>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</si>
  <si>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</si>
  <si>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</si>
  <si>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</si>
  <si>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</si>
  <si>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</si>
  <si>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</si>
  <si>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</si>
  <si>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</si>
  <si>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</si>
  <si>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</si>
  <si>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</si>
  <si>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</si>
  <si>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</si>
  <si>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</si>
  <si>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</si>
  <si>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</si>
  <si>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</si>
  <si>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</si>
  <si>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</si>
  <si>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</si>
  <si>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</si>
  <si>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</si>
  <si>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</si>
  <si>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</si>
  <si>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</si>
  <si>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</si>
  <si>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</si>
  <si>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</si>
  <si>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</si>
  <si>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</si>
  <si>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</si>
  <si>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</si>
  <si>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</si>
  <si>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</si>
  <si>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</si>
  <si>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</si>
  <si>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</si>
  <si>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</si>
  <si>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</si>
  <si>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</si>
  <si>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</si>
  <si>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</si>
  <si>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</si>
  <si>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</si>
  <si>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</si>
  <si>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</si>
  <si>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</si>
  <si>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</si>
  <si>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</si>
  <si>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</si>
  <si>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</si>
  <si>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</si>
  <si>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</si>
  <si>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</si>
  <si>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</si>
  <si>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</si>
  <si>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</si>
  <si>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</si>
  <si>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</si>
  <si>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</si>
  <si>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</si>
  <si>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</si>
  <si>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</si>
  <si>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</si>
  <si>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</si>
  <si>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</si>
  <si>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</si>
  <si>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</si>
  <si>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</si>
  <si>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</si>
  <si>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</si>
  <si>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</si>
  <si>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</si>
  <si>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</si>
  <si>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</si>
  <si>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</si>
  <si>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</si>
  <si>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</si>
  <si>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</si>
  <si>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</si>
  <si>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</si>
  <si>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</si>
  <si>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</si>
  <si>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</si>
  <si>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</si>
  <si>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</si>
  <si>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</si>
  <si>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</si>
  <si>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</si>
  <si>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</si>
  <si>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</si>
  <si>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</si>
  <si>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</si>
  <si>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</si>
  <si>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</si>
  <si>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</si>
  <si>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</si>
  <si>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</si>
  <si>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</si>
  <si>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</si>
  <si>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</si>
  <si>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</si>
  <si>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</si>
  <si>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</si>
  <si>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</si>
  <si>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</si>
  <si>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</si>
  <si>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</si>
  <si>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</si>
  <si>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</si>
  <si>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</si>
  <si>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</si>
  <si>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</si>
  <si>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</si>
  <si>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</si>
  <si>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</si>
  <si>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</si>
  <si>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</si>
  <si>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</si>
  <si>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</si>
  <si>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</si>
  <si>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</si>
  <si>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</si>
  <si>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</si>
  <si>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</si>
  <si>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</si>
  <si>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</si>
  <si>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</si>
  <si>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</si>
  <si>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</si>
  <si>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</si>
  <si>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</si>
  <si>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</si>
  <si>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</si>
  <si>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</si>
  <si>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</si>
  <si>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</si>
  <si>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</si>
  <si>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</si>
  <si>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</si>
  <si>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</si>
  <si>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</si>
  <si>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</si>
  <si>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</si>
  <si>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</si>
  <si>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</si>
  <si>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</si>
  <si>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</si>
  <si>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</si>
  <si>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</si>
  <si>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</si>
  <si>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</si>
  <si>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</si>
  <si>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</si>
  <si>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</si>
  <si>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</si>
  <si>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</si>
  <si>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</si>
  <si>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</si>
  <si>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</si>
  <si>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</si>
  <si>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</si>
  <si>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</si>
  <si>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</si>
  <si>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</si>
  <si>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</si>
  <si>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</si>
  <si>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</si>
  <si>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</si>
  <si>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</si>
  <si>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</si>
  <si>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</si>
  <si>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</si>
  <si>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</si>
  <si>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</si>
  <si>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</si>
  <si>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</si>
  <si>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</si>
  <si>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</si>
  <si>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</si>
  <si>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</si>
  <si>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</si>
  <si>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</si>
  <si>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</si>
  <si>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</si>
  <si>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</si>
  <si>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</si>
  <si>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</si>
  <si>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</si>
  <si>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</si>
  <si>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</si>
  <si>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</si>
  <si>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</si>
  <si>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</si>
  <si>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</si>
  <si>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</si>
  <si>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</si>
  <si>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</si>
  <si>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</si>
  <si>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</si>
  <si>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</si>
  <si>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</si>
  <si>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</si>
  <si>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</si>
  <si>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</si>
  <si>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</si>
  <si>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</si>
  <si>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</si>
  <si>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</si>
  <si>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</si>
  <si>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</si>
  <si>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</si>
  <si>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</si>
  <si>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</si>
  <si>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</si>
  <si>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</si>
  <si>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</si>
  <si>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</si>
  <si>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</si>
  <si>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</si>
  <si>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</si>
  <si>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</si>
  <si>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</si>
  <si>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</si>
  <si>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</si>
  <si>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</si>
  <si>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</si>
  <si>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</si>
  <si>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</si>
  <si>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</si>
  <si>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</si>
  <si>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</si>
  <si>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</si>
  <si>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</si>
  <si>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</si>
  <si>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</si>
  <si>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</si>
  <si>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</si>
  <si>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</si>
  <si>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</si>
  <si>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</si>
  <si>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</si>
  <si>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</si>
  <si>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</si>
  <si>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</si>
  <si>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</si>
  <si>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</si>
  <si>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</si>
  <si>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</si>
  <si>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</si>
  <si>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</si>
  <si>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</si>
  <si>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</si>
  <si>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</si>
  <si>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</si>
  <si>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</si>
  <si>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</si>
  <si>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</si>
  <si>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</si>
  <si>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</si>
  <si>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</si>
  <si>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</si>
  <si>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</si>
  <si>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</si>
  <si>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</si>
  <si>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</si>
  <si>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</si>
  <si>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</si>
  <si>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</si>
  <si>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</si>
  <si>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</si>
  <si>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</si>
  <si>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</si>
  <si>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</si>
  <si>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</si>
  <si>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</si>
  <si>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</si>
  <si>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</si>
  <si>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</si>
  <si>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</si>
  <si>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</si>
  <si>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</si>
  <si>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</si>
  <si>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</si>
  <si>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</si>
  <si>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</si>
  <si>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</si>
  <si>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</si>
  <si>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</si>
  <si>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</si>
  <si>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</si>
  <si>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</si>
  <si>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</si>
  <si>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</si>
  <si>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</si>
  <si>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</si>
  <si>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</si>
  <si>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</si>
  <si>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</si>
  <si>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</si>
  <si>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</si>
  <si>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</si>
  <si>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</si>
  <si>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</si>
  <si>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</si>
  <si>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</si>
  <si>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</si>
  <si>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</si>
  <si>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</si>
  <si>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</si>
  <si>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</si>
  <si>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</si>
  <si>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</si>
  <si>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</si>
  <si>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</si>
  <si>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</si>
  <si>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</si>
  <si>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</si>
  <si>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</si>
  <si>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</si>
  <si>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</si>
  <si>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</si>
  <si>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</si>
  <si>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</si>
  <si>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</si>
  <si>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</si>
  <si>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</si>
  <si>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</si>
  <si>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</si>
  <si>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</si>
  <si>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</si>
  <si>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</si>
  <si>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</si>
  <si>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</si>
  <si>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</si>
  <si>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</si>
  <si>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</si>
  <si>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</si>
  <si>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</si>
  <si>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</si>
  <si>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</si>
  <si>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</si>
  <si>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</si>
  <si>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</si>
  <si>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</si>
  <si>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</si>
  <si>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</si>
  <si>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</si>
  <si>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</si>
  <si>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</si>
  <si>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</si>
  <si>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</si>
  <si>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</si>
  <si>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</si>
  <si>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</si>
  <si>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</si>
  <si>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</si>
  <si>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</si>
  <si>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</si>
  <si>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</si>
  <si>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</si>
  <si>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</si>
  <si>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</si>
  <si>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</si>
  <si>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</si>
  <si>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</si>
  <si>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</si>
  <si>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</si>
  <si>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</si>
  <si>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</si>
  <si>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</si>
  <si>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</si>
  <si>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</si>
  <si>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</si>
  <si>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</si>
  <si>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</si>
  <si>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</si>
  <si>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</si>
  <si>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</si>
  <si>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</si>
  <si>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</si>
  <si>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</si>
  <si>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</si>
  <si>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</si>
  <si>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</si>
  <si>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</si>
  <si>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</si>
  <si>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</si>
  <si>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</si>
  <si>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</si>
  <si>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</si>
  <si>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</si>
  <si>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</si>
  <si>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</si>
  <si>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</si>
  <si>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</si>
  <si>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</si>
  <si>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</si>
  <si>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</si>
  <si>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</si>
  <si>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</si>
  <si>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</si>
  <si>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</si>
  <si>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</si>
  <si>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</si>
  <si>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</si>
  <si>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</si>
  <si>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</si>
  <si>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</si>
  <si>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</si>
  <si>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</si>
  <si>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</si>
  <si>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</si>
  <si>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</si>
  <si>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</si>
  <si>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</si>
  <si>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</si>
  <si>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</si>
  <si>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</si>
  <si>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</si>
  <si>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</si>
  <si>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</si>
  <si>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</si>
  <si>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</si>
  <si>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</si>
  <si>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</si>
  <si>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</si>
  <si>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</si>
  <si>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</si>
  <si>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</si>
  <si>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</si>
  <si>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</si>
  <si>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</si>
  <si>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</si>
  <si>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</si>
  <si>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</si>
  <si>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</si>
  <si>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</si>
  <si>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</si>
  <si>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</si>
  <si>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</si>
  <si>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</si>
  <si>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</si>
  <si>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</si>
  <si>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</si>
  <si>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</si>
  <si>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</si>
  <si>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</si>
  <si>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</si>
  <si>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</si>
  <si>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</si>
  <si>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</si>
  <si>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</si>
  <si>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</si>
  <si>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</si>
  <si>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</si>
  <si>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</si>
  <si>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</si>
  <si>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</si>
  <si>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</si>
  <si>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</si>
  <si>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</si>
  <si>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</si>
  <si>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</si>
  <si>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</si>
  <si>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</si>
  <si>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</si>
  <si>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</si>
  <si>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</si>
  <si>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</si>
  <si>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</si>
  <si>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</si>
  <si>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</si>
  <si>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</si>
  <si>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</si>
  <si>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</si>
  <si>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</si>
  <si>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</si>
  <si>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</si>
  <si>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</si>
  <si>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</si>
  <si>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</si>
  <si>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</si>
  <si>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</si>
  <si>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</si>
  <si>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</si>
  <si>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</si>
  <si>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</si>
  <si>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</si>
  <si>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</si>
  <si>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</si>
  <si>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</si>
  <si>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</si>
  <si>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</si>
  <si>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</si>
  <si>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</si>
  <si>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</si>
  <si>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</si>
  <si>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</si>
  <si>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</si>
  <si>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</si>
  <si>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</si>
  <si>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</si>
  <si>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</si>
  <si>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</si>
  <si>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</si>
  <si>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</si>
  <si>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</si>
  <si>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</si>
  <si>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</si>
  <si>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</si>
  <si>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</si>
  <si>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</si>
  <si>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</si>
  <si>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</si>
  <si>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</si>
  <si>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</si>
  <si>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</si>
  <si>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</si>
  <si>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</si>
  <si>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</si>
  <si>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</si>
  <si>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</si>
  <si>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</si>
  <si>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</si>
  <si>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</si>
  <si>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</si>
  <si>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</si>
  <si>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</si>
  <si>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</si>
  <si>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</si>
  <si>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</si>
  <si>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</si>
  <si>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</si>
  <si>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</si>
  <si>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</si>
  <si>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</si>
  <si>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</si>
  <si>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</si>
  <si>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</si>
  <si>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</si>
  <si>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</si>
  <si>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</si>
  <si>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</si>
  <si>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</si>
  <si>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</si>
  <si>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</si>
  <si>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</si>
  <si>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</si>
  <si>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</si>
  <si>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</si>
  <si>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</si>
  <si>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</si>
  <si>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</si>
  <si>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</si>
  <si>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</si>
  <si>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</si>
  <si>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</si>
  <si>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</si>
  <si>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</si>
  <si>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</si>
  <si>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</si>
  <si>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</si>
  <si>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</si>
  <si>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</si>
  <si>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</si>
  <si>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</si>
  <si>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</si>
  <si>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</si>
  <si>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</si>
  <si>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</si>
  <si>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</si>
  <si>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</si>
  <si>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</si>
  <si>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</si>
  <si>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</si>
  <si>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</si>
  <si>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</si>
  <si>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</si>
  <si>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</si>
  <si>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</si>
  <si>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</si>
  <si>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</si>
  <si>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</si>
  <si>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</si>
  <si>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</si>
  <si>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</si>
  <si>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</si>
  <si>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</si>
  <si>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</si>
  <si>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</si>
  <si>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</si>
  <si>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</si>
  <si>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</si>
  <si>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</si>
  <si>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</si>
  <si>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</si>
  <si>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</si>
  <si>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</si>
  <si>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</si>
  <si>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</si>
  <si>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</si>
  <si>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</si>
  <si>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</si>
  <si>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</si>
  <si>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</si>
  <si>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</si>
  <si>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</si>
  <si>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</si>
  <si>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</si>
  <si>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</si>
  <si>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</si>
  <si>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</si>
  <si>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</si>
  <si>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</si>
  <si>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</si>
  <si>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</si>
  <si>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</si>
  <si>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</si>
  <si>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</si>
  <si>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</si>
  <si>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</si>
  <si>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</si>
  <si>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</si>
  <si>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</si>
  <si>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</si>
  <si>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</si>
  <si>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</si>
  <si>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</si>
  <si>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</si>
  <si>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</si>
  <si>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</si>
  <si>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</si>
  <si>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</si>
  <si>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</si>
  <si>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</si>
  <si>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</si>
  <si>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</si>
  <si>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</si>
  <si>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</si>
  <si>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</si>
  <si>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</si>
  <si>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</si>
  <si>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</si>
  <si>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</si>
  <si>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</si>
  <si>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</si>
  <si>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</si>
  <si>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</si>
  <si>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</si>
  <si>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</si>
  <si>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</si>
  <si>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</si>
  <si>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</si>
  <si>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</si>
  <si>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</si>
  <si>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</si>
  <si>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</si>
  <si>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</si>
  <si>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</si>
  <si>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</si>
  <si>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</si>
  <si>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</si>
  <si>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</si>
  <si>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</si>
  <si>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</si>
  <si>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</si>
  <si>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</si>
  <si>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</si>
  <si>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</si>
  <si>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</si>
  <si>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</si>
  <si>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</si>
  <si>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</si>
  <si>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</si>
  <si>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</si>
  <si>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</si>
  <si>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</si>
  <si>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</si>
  <si>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</si>
  <si>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</si>
  <si>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</si>
  <si>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</si>
  <si>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</si>
  <si>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</si>
  <si>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</si>
  <si>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</si>
  <si>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</si>
  <si>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</si>
  <si>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</si>
  <si>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</si>
  <si>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</si>
  <si>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</si>
  <si>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</si>
  <si>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</si>
  <si>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</si>
  <si>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</si>
  <si>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</si>
  <si>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</si>
  <si>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</si>
  <si>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</si>
  <si>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</si>
  <si>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</si>
  <si>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</si>
  <si>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</si>
  <si>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</si>
  <si>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</si>
  <si>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</si>
  <si>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</si>
  <si>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</si>
  <si>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</si>
  <si>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</si>
  <si>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</si>
  <si>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</si>
  <si>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</si>
  <si>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</si>
  <si>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</si>
  <si>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</si>
  <si>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</si>
  <si>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</si>
  <si>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</si>
  <si>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</si>
  <si>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</si>
  <si>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</si>
  <si>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</si>
  <si>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</si>
  <si>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</si>
  <si>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</si>
  <si>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</si>
  <si>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</si>
  <si>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</si>
  <si>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</si>
  <si>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</si>
  <si>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</si>
  <si>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</si>
  <si>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</si>
  <si>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</si>
  <si>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</si>
  <si>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</si>
  <si>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</si>
  <si>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</si>
  <si>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</si>
  <si>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</si>
  <si>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</si>
  <si>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</si>
  <si>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</si>
  <si>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</si>
  <si>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</si>
  <si>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</si>
  <si>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</si>
  <si>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</si>
  <si>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</si>
  <si>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</si>
  <si>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</si>
  <si>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</si>
  <si>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</si>
  <si>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</si>
  <si>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</si>
  <si>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</si>
  <si>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</si>
  <si>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</si>
  <si>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</si>
  <si>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</si>
  <si>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</si>
  <si>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</si>
  <si>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</si>
  <si>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</si>
  <si>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</si>
  <si>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</si>
  <si>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</si>
  <si>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</si>
  <si>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</si>
  <si>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</si>
  <si>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</si>
  <si>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</si>
  <si>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</si>
  <si>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</si>
  <si>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</si>
  <si>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</si>
  <si>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</si>
  <si>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</si>
  <si>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</si>
  <si>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</si>
  <si>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</si>
  <si>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</si>
  <si>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</si>
  <si>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</si>
  <si>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</si>
  <si>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</si>
  <si>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</si>
  <si>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</si>
  <si>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</si>
  <si>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</si>
  <si>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</si>
  <si>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</si>
  <si>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</si>
  <si>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</si>
  <si>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</si>
  <si>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</si>
  <si>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</si>
  <si>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</si>
  <si>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</si>
  <si>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</si>
  <si>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</si>
  <si>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</si>
  <si>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</si>
  <si>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</si>
  <si>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</si>
  <si>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</si>
  <si>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</si>
  <si>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</si>
  <si>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</si>
  <si>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</si>
  <si>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</si>
  <si>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</si>
  <si>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</si>
  <si>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</si>
  <si>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</si>
  <si>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</si>
  <si>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</si>
  <si>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</si>
  <si>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</si>
  <si>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</si>
  <si>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</si>
  <si>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</si>
  <si>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</si>
  <si>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</si>
  <si>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</si>
  <si>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</si>
  <si>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</si>
  <si>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</si>
  <si>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</si>
  <si>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</si>
  <si>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</si>
  <si>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</si>
  <si>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</si>
  <si>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</si>
  <si>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</si>
  <si>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</si>
  <si>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</si>
  <si>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</si>
  <si>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</si>
  <si>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</si>
  <si>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</si>
  <si>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</si>
  <si>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</si>
  <si>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</si>
  <si>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</si>
  <si>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</si>
  <si>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</si>
  <si>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</si>
  <si>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</si>
  <si>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</si>
  <si>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</si>
  <si>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</si>
  <si>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</si>
  <si>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</si>
  <si>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</si>
  <si>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</si>
  <si>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</si>
  <si>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</si>
  <si>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</si>
  <si>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</si>
  <si>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</si>
  <si>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</si>
  <si>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</si>
  <si>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</si>
  <si>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</si>
  <si>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</si>
  <si>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</si>
  <si>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</si>
  <si>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</si>
  <si>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</si>
  <si>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</si>
  <si>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</si>
  <si>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</si>
  <si>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</si>
  <si>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</si>
  <si>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</si>
  <si>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</si>
  <si>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</si>
  <si>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</si>
  <si>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</si>
  <si>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</si>
  <si>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</si>
  <si>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</si>
  <si>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</si>
  <si>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</si>
  <si>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</si>
  <si>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</si>
  <si>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</si>
  <si>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</si>
  <si>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</si>
  <si>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</si>
  <si>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</si>
  <si>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</si>
  <si>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</si>
  <si>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</si>
  <si>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</si>
  <si>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</si>
  <si>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</si>
  <si>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</si>
  <si>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</si>
  <si>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</si>
  <si>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</si>
  <si>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</si>
  <si>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</si>
  <si>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</si>
  <si>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</si>
  <si>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</si>
  <si>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</si>
  <si>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</si>
  <si>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</si>
  <si>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</si>
  <si>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</si>
  <si>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</si>
  <si>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</si>
  <si>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</si>
  <si>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</si>
  <si>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</si>
  <si>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</si>
  <si>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</si>
  <si>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</si>
  <si>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</si>
  <si>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</si>
  <si>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</si>
  <si>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</si>
  <si>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</si>
  <si>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</si>
  <si>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</si>
  <si>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</si>
  <si>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</si>
  <si>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</si>
  <si>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</si>
  <si>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</si>
  <si>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</si>
  <si>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</si>
  <si>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</si>
  <si>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</si>
  <si>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</si>
  <si>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</si>
  <si>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</si>
  <si>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</si>
  <si>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</si>
  <si>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</si>
  <si>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</si>
  <si>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</si>
  <si>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</si>
  <si>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</si>
  <si>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</si>
  <si>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</si>
  <si>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</si>
  <si>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</si>
  <si>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</si>
  <si>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</si>
  <si>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</si>
  <si>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</si>
  <si>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</si>
  <si>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</si>
  <si>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</si>
  <si>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</si>
  <si>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</si>
  <si>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</si>
  <si>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</si>
  <si>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</si>
  <si>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</si>
  <si>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</si>
  <si>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</si>
  <si>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</si>
  <si>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</si>
  <si>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</si>
  <si>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</si>
  <si>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</si>
  <si>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</si>
  <si>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</si>
  <si>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</si>
  <si>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</si>
  <si>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</si>
  <si>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</si>
  <si>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</si>
  <si>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</si>
  <si>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</si>
  <si>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</si>
  <si>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</si>
  <si>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</si>
  <si>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</si>
  <si>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</si>
  <si>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</si>
  <si>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</si>
  <si>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</si>
  <si>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</si>
  <si>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</si>
  <si>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</si>
  <si>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</si>
  <si>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</si>
  <si>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</si>
  <si>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</si>
  <si>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</si>
  <si>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</si>
  <si>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</si>
  <si>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</si>
  <si>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</si>
  <si>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</si>
  <si>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</si>
  <si>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</si>
  <si>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</si>
  <si>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</si>
  <si>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</si>
  <si>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</si>
  <si>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</si>
  <si>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</si>
  <si>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</si>
  <si>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</si>
  <si>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</si>
  <si>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</si>
  <si>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</si>
  <si>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</si>
  <si>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</si>
  <si>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</si>
  <si>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</si>
  <si>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</si>
  <si>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</si>
  <si>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</si>
  <si>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</si>
  <si>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</si>
  <si>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</si>
  <si>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</si>
  <si>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</si>
  <si>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</si>
  <si>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</si>
  <si>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</si>
  <si>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</si>
  <si>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</si>
  <si>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</si>
  <si>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</si>
  <si>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</si>
  <si>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</si>
  <si>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</si>
  <si>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</si>
  <si>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</si>
  <si>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</si>
  <si>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</si>
  <si>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</si>
  <si>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</si>
  <si>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</si>
  <si>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</si>
  <si>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</si>
  <si>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</si>
  <si>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</si>
  <si>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</si>
  <si>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</si>
  <si>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</si>
  <si>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</si>
  <si>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</si>
  <si>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</si>
  <si>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</si>
  <si>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</si>
  <si>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</si>
  <si>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</si>
  <si>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</si>
  <si>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</si>
  <si>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</si>
  <si>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</si>
  <si>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</si>
  <si>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</si>
  <si>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</si>
  <si>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</si>
  <si>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</si>
  <si>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</si>
  <si>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</si>
  <si>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</si>
  <si>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</si>
  <si>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</si>
  <si>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</si>
  <si>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</si>
  <si>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</si>
  <si>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</si>
  <si>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</si>
  <si>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</si>
  <si>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</si>
  <si>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</si>
  <si>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</si>
  <si>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</si>
  <si>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</si>
  <si>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</si>
  <si>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</si>
  <si>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</si>
  <si>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</si>
  <si>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</si>
  <si>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</si>
  <si>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</si>
  <si>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</si>
  <si>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</si>
  <si>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</si>
  <si>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</si>
  <si>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</si>
  <si>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</si>
  <si>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</si>
  <si>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</si>
  <si>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</si>
  <si>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</si>
  <si>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</si>
  <si>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</si>
  <si>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</si>
  <si>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</si>
  <si>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</si>
  <si>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</si>
  <si>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</si>
  <si>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</si>
  <si>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</si>
  <si>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</si>
  <si>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</si>
  <si>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</si>
  <si>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</si>
  <si>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</si>
  <si>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</si>
  <si>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</si>
  <si>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</si>
  <si>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</si>
  <si>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</si>
  <si>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</si>
  <si>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</si>
  <si>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</si>
  <si>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</si>
  <si>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</si>
  <si>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</si>
  <si>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</si>
  <si>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</si>
  <si>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</si>
  <si>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</si>
  <si>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</si>
  <si>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</si>
  <si>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</si>
  <si>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</si>
  <si>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</si>
  <si>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</si>
  <si>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</si>
  <si>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</si>
  <si>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</si>
  <si>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</si>
  <si>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</si>
  <si>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</si>
  <si>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</si>
  <si>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</si>
  <si>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</si>
  <si>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</si>
  <si>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</si>
  <si>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</si>
  <si>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</si>
  <si>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</si>
  <si>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</si>
  <si>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</si>
  <si>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</si>
  <si>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</si>
  <si>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</si>
  <si>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</si>
  <si>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</si>
  <si>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</si>
  <si>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</si>
  <si>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</si>
  <si>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</si>
  <si>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</si>
  <si>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</si>
  <si>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</si>
  <si>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</si>
  <si>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</si>
  <si>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</si>
  <si>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</si>
  <si>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</si>
  <si>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</si>
  <si>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</si>
  <si>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</si>
  <si>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</si>
  <si>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</si>
  <si>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</si>
  <si>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</si>
  <si>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</si>
  <si>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</si>
  <si>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</si>
  <si>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</si>
  <si>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</si>
  <si>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</si>
  <si>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</si>
  <si>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</si>
  <si>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</si>
  <si>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</si>
  <si>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</si>
  <si>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</si>
  <si>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</si>
  <si>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</si>
  <si>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</si>
  <si>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</si>
  <si>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</si>
  <si>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</si>
  <si>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</si>
  <si>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</si>
  <si>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</si>
  <si>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</si>
  <si>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</si>
  <si>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</si>
  <si>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</si>
  <si>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</si>
  <si>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</si>
  <si>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</si>
  <si>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</si>
  <si>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</si>
  <si>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</si>
  <si>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</si>
  <si>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</si>
  <si>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</si>
  <si>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</si>
  <si>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</si>
  <si>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</si>
  <si>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</si>
  <si>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</si>
  <si>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</si>
  <si>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</si>
  <si>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</si>
  <si>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</si>
  <si>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</si>
  <si>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</si>
  <si>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</si>
  <si>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</si>
  <si>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</si>
  <si>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</si>
  <si>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</si>
  <si>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</si>
  <si>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</si>
  <si>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</si>
  <si>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</si>
  <si>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</si>
  <si>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</si>
  <si>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</si>
  <si>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</si>
  <si>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</si>
  <si>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</si>
  <si>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</si>
  <si>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</si>
  <si>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</si>
  <si>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</si>
  <si>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</si>
  <si>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</si>
  <si>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</si>
  <si>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</si>
  <si>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</si>
  <si>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</si>
  <si>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</si>
  <si>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</si>
  <si>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</si>
  <si>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</si>
  <si>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</si>
  <si>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</si>
  <si>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</si>
  <si>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</si>
  <si>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</si>
  <si>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</si>
  <si>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</si>
  <si>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</si>
  <si>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</si>
  <si>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</si>
  <si>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</si>
  <si>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</si>
  <si>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</si>
  <si>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</si>
  <si>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</si>
  <si>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</si>
  <si>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</si>
  <si>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</si>
  <si>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</si>
  <si>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</si>
  <si>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</si>
  <si>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</si>
  <si>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</si>
  <si>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</si>
  <si>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</si>
  <si>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</si>
  <si>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</si>
  <si>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</si>
  <si>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</si>
  <si>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</si>
  <si>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</si>
  <si>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</si>
  <si>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</si>
  <si>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</si>
  <si>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</si>
  <si>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</si>
  <si>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</si>
  <si>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</si>
  <si>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</si>
  <si>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</si>
  <si>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</si>
  <si>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</si>
  <si>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</si>
  <si>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</si>
  <si>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</si>
  <si>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</si>
  <si>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</si>
  <si>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</si>
  <si>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</si>
  <si>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</si>
  <si>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</si>
  <si>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</si>
  <si>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</si>
  <si>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</si>
  <si>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</si>
  <si>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</si>
  <si>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</si>
  <si>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</si>
  <si>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</si>
  <si>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</si>
  <si>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</si>
  <si>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</si>
  <si>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</si>
  <si>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</si>
  <si>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</si>
  <si>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</si>
  <si>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</si>
  <si>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</si>
  <si>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</si>
  <si>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</si>
  <si>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</si>
  <si>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</si>
  <si>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</si>
  <si>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</si>
  <si>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</si>
  <si>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</si>
  <si>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</si>
  <si>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</si>
  <si>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</si>
  <si>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</si>
  <si>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</si>
  <si>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</si>
  <si>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</si>
  <si>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</si>
  <si>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</si>
  <si>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</si>
  <si>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</si>
  <si>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</si>
  <si>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</si>
  <si>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</si>
  <si>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</si>
  <si>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</si>
  <si>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</si>
  <si>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</si>
  <si>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</si>
  <si>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</si>
  <si>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</si>
  <si>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</si>
  <si>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</si>
  <si>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</si>
  <si>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</si>
  <si>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</si>
  <si>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</si>
  <si>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</si>
  <si>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</si>
  <si>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</si>
  <si>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</si>
  <si>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</si>
  <si>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</si>
  <si>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</si>
  <si>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</si>
  <si>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</si>
  <si>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</si>
  <si>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</si>
  <si>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</si>
  <si>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</si>
  <si>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</si>
  <si>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</si>
  <si>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</si>
  <si>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</si>
  <si>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</si>
  <si>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</si>
  <si>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</si>
  <si>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</si>
  <si>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</si>
  <si>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</si>
  <si>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</si>
  <si>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</si>
  <si>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</si>
  <si>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</si>
  <si>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</si>
  <si>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</si>
  <si>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</si>
  <si>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</si>
  <si>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</si>
  <si>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</si>
  <si>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</si>
  <si>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</si>
  <si>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</si>
  <si>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</si>
  <si>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</si>
  <si>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</si>
  <si>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</si>
  <si>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</si>
  <si>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</si>
  <si>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</si>
  <si>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</si>
  <si>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</si>
  <si>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</si>
  <si>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</si>
  <si>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</si>
  <si>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</si>
  <si>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</si>
  <si>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</si>
  <si>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</si>
  <si>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</si>
  <si>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</si>
  <si>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</si>
  <si>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</si>
  <si>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</si>
  <si>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</si>
  <si>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</si>
  <si>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</si>
  <si>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</si>
  <si>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</si>
  <si>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</si>
  <si>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</si>
  <si>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</si>
  <si>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</si>
  <si>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</si>
  <si>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</si>
  <si>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</si>
  <si>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</si>
  <si>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</si>
  <si>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</si>
  <si>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</si>
  <si>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</si>
  <si>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</si>
  <si>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</si>
  <si>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</si>
  <si>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</si>
  <si>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</si>
  <si>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</si>
  <si>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</si>
  <si>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</si>
  <si>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</si>
  <si>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</si>
  <si>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</si>
  <si>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</si>
  <si>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</si>
  <si>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</si>
  <si>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</si>
  <si>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</si>
  <si>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</si>
  <si>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</si>
  <si>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</si>
  <si>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</si>
  <si>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</si>
  <si>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</si>
  <si>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</si>
  <si>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</si>
  <si>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</si>
  <si>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</si>
  <si>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</si>
  <si>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</si>
  <si>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</si>
  <si>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</si>
  <si>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</si>
  <si>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</si>
  <si>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</si>
  <si>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</si>
  <si>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</si>
  <si>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</si>
  <si>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</si>
  <si>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</si>
  <si>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</si>
  <si>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</si>
  <si>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</si>
  <si>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</si>
  <si>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</si>
  <si>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</si>
  <si>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</si>
  <si>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</si>
  <si>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</si>
  <si>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</si>
  <si>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</si>
  <si>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</si>
  <si>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</si>
  <si>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</si>
  <si>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</si>
  <si>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</si>
  <si>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</si>
  <si>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</si>
  <si>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</si>
  <si>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</si>
  <si>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</si>
  <si>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</si>
  <si>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</si>
  <si>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</si>
  <si>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</si>
  <si>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</si>
  <si>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</si>
  <si>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</si>
  <si>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</si>
  <si>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</si>
  <si>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</si>
  <si>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</si>
  <si>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</si>
  <si>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</si>
  <si>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</si>
  <si>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</si>
  <si>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</si>
  <si>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</si>
  <si>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</si>
  <si>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</si>
  <si>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</si>
  <si>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</si>
  <si>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</si>
  <si>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</si>
  <si>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</si>
  <si>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</si>
  <si>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</si>
  <si>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</si>
  <si>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</si>
  <si>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</si>
  <si>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</si>
  <si>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</si>
  <si>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</si>
  <si>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</si>
  <si>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</si>
  <si>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</si>
  <si>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</si>
  <si>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</si>
  <si>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</si>
  <si>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</si>
  <si>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</si>
  <si>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</si>
  <si>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</si>
  <si>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</si>
  <si>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</si>
  <si>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</si>
  <si>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</si>
  <si>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</si>
  <si>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</si>
  <si>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</si>
  <si>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</si>
  <si>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</si>
  <si>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</si>
  <si>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</si>
  <si>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</si>
  <si>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</si>
  <si>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</si>
  <si>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</si>
  <si>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</si>
  <si>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</si>
  <si>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</si>
  <si>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</si>
  <si>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</si>
  <si>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</si>
  <si>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</si>
  <si>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</si>
  <si>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</si>
  <si>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</si>
  <si>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</si>
  <si>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</si>
  <si>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</si>
  <si>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</si>
  <si>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</si>
  <si>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</si>
  <si>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</si>
  <si>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</si>
  <si>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</si>
  <si>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</si>
  <si>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</si>
  <si>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</si>
  <si>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</si>
  <si>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</si>
  <si>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</si>
  <si>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</si>
  <si>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</si>
  <si>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</si>
  <si>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</si>
  <si>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</si>
  <si>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</si>
  <si>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</si>
  <si>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</si>
  <si>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</si>
  <si>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</si>
  <si>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</si>
  <si>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</si>
  <si>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</si>
  <si>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</si>
  <si>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</si>
  <si>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</si>
  <si>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</si>
  <si>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</si>
  <si>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</si>
  <si>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</si>
  <si>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</si>
  <si>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</si>
  <si>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</si>
  <si>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</si>
  <si>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</si>
  <si>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</si>
  <si>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</si>
  <si>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</si>
  <si>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</si>
  <si>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</si>
  <si>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</si>
  <si>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</si>
  <si>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</si>
  <si>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</si>
  <si>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</si>
  <si>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</si>
  <si>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</si>
  <si>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</si>
  <si>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</si>
  <si>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</si>
  <si>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</si>
  <si>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</si>
  <si>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</si>
  <si>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</si>
  <si>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</si>
  <si>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</si>
  <si>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</si>
  <si>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</si>
  <si>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</si>
  <si>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</si>
  <si>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</si>
  <si>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</si>
  <si>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</si>
  <si>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</si>
  <si>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</si>
  <si>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</si>
  <si>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</si>
  <si>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</si>
  <si>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</si>
  <si>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</si>
  <si>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</si>
  <si>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</si>
  <si>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</si>
  <si>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</si>
  <si>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</si>
  <si>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</si>
  <si>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</si>
  <si>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</si>
  <si>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</si>
  <si>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</si>
  <si>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</si>
  <si>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</si>
  <si>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</si>
  <si>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</si>
  <si>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</si>
  <si>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</si>
  <si>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</si>
  <si>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</si>
  <si>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</si>
  <si>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</si>
  <si>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</si>
  <si>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</si>
  <si>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</si>
  <si>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</si>
  <si>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</si>
  <si>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</si>
  <si>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</si>
  <si>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</si>
  <si>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</si>
  <si>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</si>
  <si>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</si>
  <si>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</si>
  <si>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</si>
  <si>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</si>
  <si>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</si>
  <si>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</si>
  <si>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</si>
  <si>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</si>
  <si>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</si>
  <si>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</si>
  <si>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</si>
  <si>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</si>
  <si>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</si>
  <si>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</si>
  <si>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</si>
  <si>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</si>
  <si>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</si>
  <si>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</si>
  <si>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</si>
  <si>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</si>
  <si>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</si>
  <si>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</si>
  <si>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</si>
  <si>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</si>
  <si>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</si>
  <si>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</si>
  <si>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</si>
  <si>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</si>
  <si>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</si>
  <si>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</si>
  <si>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</si>
  <si>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</si>
  <si>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</si>
  <si>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</si>
  <si>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</si>
  <si>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</si>
  <si>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</si>
  <si>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</si>
  <si>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</si>
  <si>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</si>
  <si>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</si>
  <si>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</si>
  <si>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</si>
  <si>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</si>
  <si>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</si>
  <si>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</si>
  <si>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</si>
  <si>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</si>
  <si>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</si>
  <si>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</si>
  <si>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</si>
  <si>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</si>
  <si>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</si>
  <si>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</si>
  <si>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</si>
  <si>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</si>
  <si>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</si>
  <si>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</si>
  <si>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</si>
  <si>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</si>
  <si>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</si>
  <si>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</si>
  <si>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</si>
  <si>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</si>
  <si>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</si>
  <si>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</si>
  <si>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</si>
  <si>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</si>
  <si>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</si>
  <si>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</si>
  <si>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</si>
  <si>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</si>
  <si>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</si>
  <si>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</si>
  <si>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</si>
  <si>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</si>
  <si>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</si>
  <si>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</si>
  <si>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</si>
  <si>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</si>
  <si>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</si>
  <si>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</si>
  <si>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</si>
  <si>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</si>
  <si>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</si>
  <si>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</si>
  <si>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</si>
  <si>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</si>
  <si>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</si>
  <si>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</si>
  <si>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</si>
  <si>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</si>
  <si>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</si>
  <si>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</si>
  <si>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</si>
  <si>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</si>
  <si>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</si>
  <si>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</si>
  <si>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</si>
  <si>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</si>
  <si>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</si>
  <si>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</si>
  <si>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</si>
  <si>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</si>
  <si>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</si>
  <si>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</si>
  <si>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</si>
  <si>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</si>
  <si>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</si>
  <si>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</si>
  <si>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</si>
  <si>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</si>
  <si>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</si>
  <si>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</si>
  <si>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</si>
  <si>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</si>
  <si>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</si>
  <si>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</si>
  <si>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</si>
  <si>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</si>
  <si>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</si>
  <si>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</si>
  <si>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</si>
  <si>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</si>
  <si>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</si>
  <si>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</si>
  <si>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</si>
  <si>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</si>
  <si>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</si>
  <si>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</si>
  <si>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</si>
  <si>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</si>
  <si>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</si>
  <si>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</si>
  <si>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</si>
  <si>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</si>
  <si>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</si>
  <si>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</si>
  <si>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</si>
  <si>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</si>
  <si>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</si>
  <si>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</si>
  <si>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</si>
  <si>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</si>
  <si>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</si>
  <si>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</si>
  <si>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</si>
  <si>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</si>
  <si>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</si>
  <si>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</si>
  <si>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</si>
  <si>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</si>
  <si>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</si>
  <si>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</si>
  <si>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</si>
  <si>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</si>
  <si>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</si>
  <si>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</si>
  <si>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</si>
  <si>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</si>
  <si>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</si>
  <si>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</si>
  <si>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</si>
  <si>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</si>
  <si>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</si>
  <si>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</si>
  <si>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</si>
  <si>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</si>
  <si>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</si>
  <si>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</si>
  <si>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</si>
  <si>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</si>
  <si>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</si>
  <si>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</si>
  <si>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</si>
  <si>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</si>
  <si>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</si>
  <si>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</si>
  <si>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</si>
  <si>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</si>
  <si>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</si>
  <si>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</si>
  <si>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</si>
  <si>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</si>
  <si>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</si>
  <si>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</si>
  <si>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</si>
  <si>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</si>
  <si>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</si>
  <si>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</si>
  <si>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</si>
  <si>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</si>
  <si>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</si>
  <si>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</si>
  <si>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</si>
  <si>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</si>
  <si>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</si>
  <si>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</si>
  <si>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</si>
  <si>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</si>
  <si>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</si>
  <si>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</si>
  <si>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</si>
  <si>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</si>
  <si>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</si>
  <si>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</si>
  <si>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</si>
  <si>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</si>
  <si>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</si>
  <si>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</si>
  <si>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</si>
  <si>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</si>
  <si>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</si>
  <si>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</si>
  <si>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</si>
  <si>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</si>
  <si>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</si>
  <si>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</si>
  <si>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</si>
  <si>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</si>
  <si>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</si>
  <si>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</si>
  <si>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</si>
  <si>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</si>
  <si>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</si>
  <si>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</si>
  <si>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</si>
  <si>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</si>
  <si>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</si>
  <si>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</si>
  <si>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</si>
  <si>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</si>
  <si>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</si>
  <si>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</si>
  <si>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</si>
  <si>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</si>
  <si>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</si>
  <si>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</si>
  <si>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</si>
  <si>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</si>
  <si>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</si>
  <si>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</si>
  <si>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</si>
  <si>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</si>
  <si>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</si>
  <si>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</si>
  <si>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</si>
  <si>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</si>
  <si>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</si>
  <si>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</si>
  <si>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</si>
  <si>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</si>
  <si>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</si>
  <si>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</si>
  <si>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</si>
  <si>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</si>
  <si>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</si>
  <si>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</si>
  <si>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</si>
  <si>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</si>
  <si>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</si>
  <si>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</si>
  <si>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</si>
  <si>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</si>
  <si>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</si>
  <si>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</si>
  <si>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</si>
  <si>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</si>
  <si>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</si>
  <si>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</si>
  <si>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</si>
  <si>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</si>
  <si>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</si>
  <si>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</si>
  <si>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</si>
  <si>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</si>
  <si>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</si>
  <si>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</si>
  <si>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</si>
  <si>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</si>
  <si>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</si>
  <si>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</si>
  <si>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</si>
  <si>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</si>
  <si>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</si>
  <si>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</si>
  <si>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</si>
  <si>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</si>
  <si>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</si>
  <si>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</si>
  <si>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</si>
  <si>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</si>
  <si>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</si>
  <si>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</si>
  <si>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</si>
  <si>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</si>
  <si>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</si>
  <si>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</si>
  <si>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</si>
  <si>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</si>
  <si>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</si>
  <si>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</si>
  <si>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</si>
  <si>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</si>
  <si>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</si>
  <si>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</si>
  <si>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</si>
  <si>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</si>
  <si>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</si>
  <si>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</si>
  <si>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</si>
  <si>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</si>
  <si>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</si>
  <si>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</si>
  <si>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</si>
  <si>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</si>
  <si>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</si>
  <si>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</si>
  <si>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</si>
  <si>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</si>
  <si>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</si>
  <si>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</si>
  <si>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</si>
  <si>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</si>
  <si>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</si>
  <si>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</si>
  <si>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</si>
  <si>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</si>
  <si>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</si>
  <si>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</si>
  <si>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</si>
  <si>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</si>
  <si>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</si>
  <si>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</si>
  <si>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</si>
  <si>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</si>
  <si>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</si>
  <si>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</si>
  <si>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</si>
  <si>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</si>
  <si>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</si>
  <si>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</si>
  <si>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</si>
  <si>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</si>
  <si>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</si>
  <si>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</si>
  <si>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</si>
  <si>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</si>
  <si>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</si>
  <si>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</si>
  <si>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</si>
  <si>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</si>
  <si>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</si>
  <si>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</si>
  <si>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</si>
  <si>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</si>
  <si>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</si>
  <si>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</si>
  <si>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</si>
  <si>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</si>
  <si>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</si>
  <si>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</si>
  <si>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</si>
  <si>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</si>
  <si>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</si>
  <si>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</si>
  <si>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</si>
  <si>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</si>
  <si>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</si>
  <si>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</si>
  <si>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</si>
  <si>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</si>
  <si>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</si>
  <si>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</si>
  <si>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</si>
  <si>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</si>
  <si>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</si>
  <si>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</si>
  <si>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</si>
  <si>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</si>
  <si>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</si>
  <si>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</si>
  <si>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</si>
  <si>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</si>
  <si>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</si>
  <si>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</si>
  <si>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</si>
  <si>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</si>
  <si>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</si>
  <si>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</si>
  <si>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</si>
  <si>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</si>
  <si>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</si>
  <si>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</si>
  <si>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</si>
  <si>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</si>
  <si>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</si>
  <si>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</si>
  <si>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</si>
  <si>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</si>
  <si>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</si>
  <si>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</si>
  <si>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</si>
  <si>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</si>
  <si>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</si>
  <si>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</si>
  <si>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</si>
  <si>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</si>
  <si>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</si>
  <si>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</si>
  <si>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</si>
  <si>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</si>
  <si>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</si>
  <si>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</si>
  <si>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</si>
  <si>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</si>
  <si>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</si>
  <si>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</si>
  <si>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</si>
  <si>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</si>
  <si>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</si>
  <si>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</si>
  <si>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</si>
  <si>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</si>
  <si>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</si>
  <si>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</si>
  <si>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</si>
  <si>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</si>
  <si>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</si>
  <si>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</si>
  <si>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</si>
  <si>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</si>
  <si>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</si>
  <si>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</si>
  <si>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</si>
  <si>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</si>
  <si>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</si>
  <si>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</si>
  <si>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</si>
  <si>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</si>
  <si>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</si>
  <si>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</si>
  <si>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</si>
  <si>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</si>
  <si>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</si>
  <si>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</si>
  <si>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</si>
  <si>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</si>
  <si>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</si>
  <si>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</si>
  <si>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</si>
  <si>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</si>
  <si>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</si>
  <si>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</si>
  <si>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</si>
  <si>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</si>
  <si>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</si>
  <si>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</si>
  <si>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</si>
  <si>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</si>
  <si>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</si>
  <si>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</si>
  <si>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</si>
  <si>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</si>
  <si>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</si>
  <si>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</si>
  <si>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</si>
  <si>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</si>
  <si>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</si>
  <si>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</si>
  <si>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</si>
  <si>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</si>
  <si>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</si>
  <si>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</si>
  <si>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</si>
  <si>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</si>
  <si>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</si>
  <si>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</si>
  <si>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</si>
  <si>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</si>
  <si>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</si>
  <si>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</si>
  <si>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</si>
  <si>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</si>
  <si>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</si>
  <si>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</si>
  <si>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</si>
  <si>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</si>
  <si>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</si>
  <si>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</si>
  <si>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</si>
  <si>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</si>
  <si>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</si>
  <si>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</si>
  <si>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</si>
  <si>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</si>
  <si>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</si>
  <si>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</si>
  <si>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</si>
  <si>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</si>
  <si>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</si>
  <si>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</si>
  <si>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</si>
  <si>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</si>
  <si>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</si>
  <si>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</si>
  <si>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</si>
  <si>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</si>
  <si>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</si>
  <si>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</si>
  <si>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</si>
  <si>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</si>
  <si>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</si>
  <si>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</si>
  <si>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</si>
  <si>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</si>
  <si>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</si>
  <si>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</si>
  <si>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</si>
  <si>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</si>
  <si>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</si>
  <si>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</si>
  <si>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</si>
  <si>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</si>
  <si>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</si>
  <si>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</si>
  <si>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</si>
  <si>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</si>
  <si>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</si>
  <si>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</si>
  <si>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</si>
  <si>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</si>
  <si>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</si>
  <si>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</si>
  <si>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</si>
  <si>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</si>
  <si>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</si>
  <si>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</si>
  <si>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</si>
  <si>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</si>
  <si>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</si>
  <si>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</si>
  <si>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</si>
  <si>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</si>
  <si>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</si>
  <si>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</si>
  <si>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</si>
  <si>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</si>
  <si>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</si>
  <si>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</si>
  <si>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</si>
  <si>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</si>
  <si>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</si>
  <si>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</si>
  <si>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</si>
  <si>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</si>
  <si>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</si>
  <si>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</si>
  <si>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</si>
  <si>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</si>
  <si>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</si>
  <si>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</si>
  <si>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</si>
  <si>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</si>
  <si>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</si>
  <si>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</si>
  <si>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</si>
  <si>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</si>
  <si>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</si>
  <si>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</si>
  <si>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</si>
  <si>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</si>
  <si>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</si>
  <si>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</si>
  <si>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</si>
  <si>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</si>
  <si>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</si>
  <si>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</si>
  <si>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</si>
  <si>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</si>
  <si>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</si>
  <si>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</si>
  <si>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</si>
  <si>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</si>
  <si>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</si>
  <si>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</si>
  <si>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</si>
  <si>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</si>
  <si>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</si>
  <si>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</si>
  <si>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</si>
  <si>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</si>
  <si>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</si>
  <si>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</si>
  <si>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</si>
  <si>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</si>
  <si>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</si>
  <si>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</si>
  <si>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</si>
  <si>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</si>
  <si>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</si>
  <si>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</si>
  <si>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</si>
  <si>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</si>
  <si>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</si>
  <si>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</si>
  <si>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</si>
  <si>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</si>
  <si>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</si>
  <si>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</si>
  <si>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</si>
  <si>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</si>
  <si>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</si>
  <si>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</si>
  <si>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</si>
  <si>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</si>
  <si>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</si>
  <si>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</si>
  <si>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</si>
  <si>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</si>
  <si>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</si>
  <si>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</si>
  <si>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</si>
  <si>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</si>
  <si>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</si>
  <si>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</si>
  <si>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</si>
  <si>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</si>
  <si>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</si>
  <si>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</si>
  <si>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</si>
  <si>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</si>
  <si>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</si>
  <si>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</si>
  <si>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</si>
  <si>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</si>
  <si>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</si>
  <si>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</si>
  <si>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</si>
  <si>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</si>
  <si>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</si>
  <si>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</si>
  <si>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</si>
  <si>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</si>
  <si>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</si>
  <si>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</si>
  <si>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</si>
  <si>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</si>
  <si>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</si>
  <si>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</si>
  <si>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</si>
  <si>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</si>
  <si>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</si>
  <si>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</si>
  <si>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</si>
  <si>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</si>
  <si>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</si>
  <si>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</si>
  <si>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</si>
  <si>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</si>
  <si>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</si>
  <si>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</si>
  <si>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</si>
  <si>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</si>
  <si>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</si>
  <si>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</si>
  <si>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</si>
  <si>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</si>
  <si>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</si>
  <si>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</si>
  <si>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</si>
  <si>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</si>
  <si>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</si>
  <si>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</si>
  <si>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</si>
  <si>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</si>
  <si>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</si>
  <si>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</si>
  <si>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</si>
  <si>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</si>
  <si>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</si>
  <si>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</si>
  <si>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</si>
  <si>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</si>
  <si>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</si>
  <si>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</si>
  <si>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</si>
  <si>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</si>
  <si>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</si>
  <si>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</si>
  <si>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</si>
  <si>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</si>
  <si>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</si>
  <si>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</si>
  <si>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</si>
  <si>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</si>
  <si>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</si>
  <si>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</si>
  <si>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</si>
  <si>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</si>
  <si>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</si>
  <si>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</si>
  <si>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</si>
  <si>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</si>
  <si>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</si>
  <si>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</si>
  <si>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</si>
  <si>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</si>
  <si>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</si>
  <si>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</si>
  <si>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</si>
  <si>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</si>
  <si>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</si>
  <si>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</si>
  <si>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</si>
  <si>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</si>
  <si>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</si>
  <si>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</si>
  <si>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</si>
  <si>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</si>
  <si>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</si>
  <si>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</si>
  <si>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</si>
  <si>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</si>
  <si>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</si>
  <si>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</si>
  <si>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</si>
  <si>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</si>
  <si>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</si>
  <si>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</si>
  <si>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</si>
  <si>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</si>
  <si>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</si>
  <si>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</si>
  <si>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</si>
  <si>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</si>
  <si>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</si>
  <si>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</si>
  <si>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</si>
  <si>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</si>
  <si>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</si>
  <si>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</si>
  <si>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</si>
  <si>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</si>
  <si>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</si>
  <si>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</si>
  <si>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</si>
  <si>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</si>
  <si>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</si>
  <si>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</si>
  <si>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</si>
  <si>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</si>
  <si>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</si>
  <si>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</si>
  <si>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</si>
  <si>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</si>
  <si>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</si>
  <si>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</si>
  <si>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</si>
  <si>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</si>
  <si>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</si>
  <si>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</si>
  <si>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</si>
  <si>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</si>
  <si>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</si>
  <si>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</si>
  <si>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</si>
  <si>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</si>
  <si>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</si>
  <si>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</si>
  <si>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</si>
  <si>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</si>
  <si>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</si>
  <si>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</si>
  <si>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</si>
  <si>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</si>
  <si>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</si>
  <si>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</si>
  <si>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</si>
  <si>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</si>
  <si>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</si>
  <si>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</si>
  <si>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</si>
  <si>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</si>
  <si>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</si>
  <si>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</si>
  <si>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</si>
  <si>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</si>
  <si>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</si>
  <si>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</si>
  <si>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</si>
  <si>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</si>
  <si>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</si>
  <si>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</si>
  <si>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</si>
  <si>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</si>
  <si>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</si>
  <si>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</si>
  <si>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</si>
  <si>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</si>
  <si>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</si>
  <si>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</si>
  <si>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</si>
  <si>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</si>
  <si>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</si>
  <si>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</si>
  <si>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</si>
  <si>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</si>
  <si>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</si>
  <si>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</si>
  <si>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</si>
  <si>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</si>
  <si>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</si>
  <si>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</si>
  <si>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</si>
  <si>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</si>
  <si>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</si>
  <si>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</si>
  <si>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</si>
  <si>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</si>
  <si>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</si>
  <si>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</si>
  <si>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</si>
  <si>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</si>
  <si>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</si>
  <si>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</si>
  <si>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</si>
  <si>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</si>
  <si>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</si>
  <si>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</si>
  <si>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</si>
  <si>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</si>
  <si>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</si>
  <si>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</si>
  <si>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</si>
  <si>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</si>
  <si>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</si>
  <si>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</si>
  <si>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</si>
  <si>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</si>
  <si>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</si>
  <si>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</si>
  <si>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</si>
  <si>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</si>
  <si>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</si>
  <si>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</si>
  <si>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</si>
  <si>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</si>
  <si>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</si>
  <si>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</si>
  <si>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</si>
  <si>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</si>
  <si>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</si>
  <si>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</si>
  <si>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</si>
  <si>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</si>
  <si>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</si>
  <si>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</si>
  <si>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</si>
  <si>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</si>
  <si>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</si>
  <si>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</si>
  <si>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</si>
  <si>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</si>
  <si>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</si>
  <si>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</si>
  <si>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</si>
  <si>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</si>
  <si>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</si>
  <si>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</si>
  <si>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</si>
  <si>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</si>
  <si>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</si>
  <si>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</si>
  <si>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</si>
  <si>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</si>
  <si>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</si>
  <si>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</si>
  <si>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</si>
  <si>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</si>
  <si>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</si>
  <si>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</si>
  <si>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</si>
  <si>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</si>
  <si>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</si>
  <si>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</si>
  <si>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</si>
  <si>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</si>
  <si>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</si>
  <si>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</si>
  <si>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</si>
  <si>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</si>
  <si>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</si>
  <si>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</si>
  <si>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</si>
  <si>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</si>
  <si>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</si>
  <si>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</si>
  <si>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</si>
  <si>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</si>
  <si>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</si>
  <si>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</si>
  <si>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</si>
  <si>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</si>
  <si>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</si>
  <si>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</si>
  <si>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</si>
  <si>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</si>
  <si>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</si>
  <si>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</si>
  <si>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</si>
  <si>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</si>
  <si>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</si>
  <si>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</si>
  <si>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</si>
  <si>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</si>
  <si>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</si>
  <si>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</si>
  <si>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</si>
  <si>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</si>
  <si>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</si>
  <si>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</si>
  <si>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</si>
  <si>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</si>
  <si>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</si>
  <si>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</si>
  <si>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</si>
  <si>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</si>
  <si>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</si>
  <si>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</si>
  <si>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</si>
  <si>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</si>
  <si>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</si>
  <si>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</si>
  <si>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</si>
  <si>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</si>
  <si>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</si>
  <si>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</si>
  <si>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</si>
  <si>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</si>
  <si>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</si>
  <si>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</si>
  <si>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</si>
  <si>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</si>
  <si>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</si>
  <si>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</si>
  <si>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</si>
  <si>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</si>
  <si>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</si>
  <si>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</si>
  <si>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</si>
  <si>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</si>
  <si>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</si>
  <si>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</si>
  <si>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</si>
  <si>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</si>
  <si>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</si>
  <si>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</si>
  <si>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</si>
  <si>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</si>
  <si>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</si>
  <si>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</si>
  <si>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</si>
  <si>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</si>
  <si>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</si>
  <si>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</si>
  <si>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</si>
  <si>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</si>
  <si>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</si>
  <si>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</si>
  <si>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</si>
  <si>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</si>
  <si>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</si>
  <si>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</si>
  <si>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</si>
  <si>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</si>
  <si>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</si>
  <si>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</si>
  <si>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</si>
  <si>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</si>
  <si>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</si>
  <si>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</si>
  <si>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</si>
  <si>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</si>
  <si>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</si>
  <si>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</si>
  <si>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</si>
  <si>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</si>
  <si>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</si>
  <si>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</si>
  <si>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</si>
  <si>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</si>
  <si>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</si>
  <si>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</si>
  <si>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</si>
  <si>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</si>
  <si>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</si>
  <si>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</si>
  <si>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</si>
  <si>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</si>
  <si>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</si>
  <si>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</si>
  <si>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</si>
  <si>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</si>
  <si>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</si>
  <si>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</si>
  <si>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</si>
  <si>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</si>
  <si>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</si>
  <si>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</si>
  <si>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</si>
  <si>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</si>
  <si>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</si>
  <si>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</si>
  <si>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</si>
  <si>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</si>
  <si>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</si>
  <si>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</si>
  <si>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</si>
  <si>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</si>
  <si>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</si>
  <si>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</si>
  <si>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</si>
  <si>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</si>
  <si>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</si>
  <si>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</si>
  <si>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</si>
  <si>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</si>
  <si>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</si>
  <si>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</si>
  <si>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</si>
  <si>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</si>
  <si>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</si>
  <si>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</si>
  <si>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</si>
  <si>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</si>
  <si>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</si>
  <si>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</si>
  <si>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</si>
  <si>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</si>
  <si>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</si>
  <si>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</si>
  <si>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</si>
  <si>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</si>
  <si>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</si>
  <si>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</si>
  <si>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</si>
  <si>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</si>
  <si>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</si>
  <si>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</si>
  <si>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</si>
  <si>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</si>
  <si>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</si>
  <si>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</si>
  <si>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</si>
  <si>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</si>
  <si>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</si>
  <si>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</si>
  <si>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</si>
  <si>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</si>
  <si>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</si>
  <si>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</si>
  <si>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</si>
  <si>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</si>
  <si>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</si>
  <si>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</si>
  <si>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</si>
  <si>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</si>
  <si>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</si>
  <si>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</si>
  <si>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</si>
  <si>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</si>
  <si>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</si>
  <si>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</si>
  <si>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</si>
  <si>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</si>
  <si>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</si>
  <si>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</si>
  <si>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</si>
  <si>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</si>
  <si>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</si>
  <si>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</si>
  <si>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</si>
  <si>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</si>
  <si>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</si>
  <si>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</si>
  <si>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</si>
  <si>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</si>
  <si>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</si>
  <si>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</si>
  <si>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</si>
  <si>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</si>
  <si>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</si>
  <si>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</si>
  <si>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</si>
  <si>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</si>
  <si>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</si>
  <si>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</si>
  <si>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</si>
  <si>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</si>
  <si>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</si>
  <si>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</si>
  <si>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</si>
  <si>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</si>
  <si>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</si>
  <si>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</si>
  <si>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</si>
  <si>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</si>
  <si>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</si>
  <si>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</si>
  <si>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</si>
  <si>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</si>
  <si>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</si>
  <si>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</si>
  <si>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</si>
  <si>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</si>
  <si>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</si>
  <si>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</si>
  <si>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</si>
  <si>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</si>
  <si>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</si>
  <si>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</si>
  <si>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</si>
  <si>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</si>
  <si>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</si>
  <si>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</si>
  <si>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</si>
  <si>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</si>
  <si>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</si>
  <si>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</si>
  <si>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</si>
  <si>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</si>
  <si>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</si>
  <si>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</si>
  <si>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</si>
  <si>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</si>
  <si>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</si>
  <si>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</si>
  <si>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</si>
  <si>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</si>
  <si>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</si>
  <si>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</si>
  <si>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</si>
  <si>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</si>
  <si>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</si>
  <si>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</si>
  <si>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</si>
  <si>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</si>
  <si>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</si>
  <si>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</si>
  <si>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</si>
  <si>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</si>
  <si>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</si>
  <si>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</si>
  <si>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</si>
  <si>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</si>
  <si>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</si>
  <si>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</si>
  <si>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</si>
  <si>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</si>
  <si>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</si>
  <si>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</si>
  <si>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</si>
  <si>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</si>
  <si>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</si>
  <si>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</si>
  <si>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</si>
  <si>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</si>
  <si>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</si>
  <si>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</si>
  <si>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</si>
  <si>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</si>
  <si>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</si>
  <si>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</si>
  <si>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</si>
  <si>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</si>
  <si>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</si>
  <si>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</si>
  <si>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</si>
  <si>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</si>
  <si>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</si>
  <si>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</si>
  <si>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</si>
  <si>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</si>
  <si>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</si>
  <si>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</si>
  <si>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</si>
  <si>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</si>
  <si>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</si>
  <si>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</si>
  <si>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</si>
  <si>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</si>
  <si>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</si>
  <si>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</si>
  <si>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</si>
  <si>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</si>
  <si>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</si>
  <si>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</si>
  <si>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</si>
  <si>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</si>
  <si>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</si>
  <si>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</si>
  <si>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</si>
  <si>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</si>
  <si>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</si>
  <si>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</si>
  <si>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</si>
  <si>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</si>
  <si>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</si>
  <si>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</si>
  <si>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</si>
  <si>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</si>
  <si>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</si>
  <si>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</si>
  <si>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</si>
  <si>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</si>
  <si>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</si>
  <si>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</si>
  <si>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</si>
  <si>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</si>
  <si>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</si>
  <si>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</si>
  <si>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</si>
  <si>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</si>
  <si>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</si>
  <si>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</si>
  <si>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</si>
  <si>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</si>
  <si>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</si>
  <si>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</si>
  <si>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</si>
  <si>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</si>
  <si>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</si>
  <si>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</si>
  <si>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</si>
  <si>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</si>
  <si>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</si>
  <si>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</si>
  <si>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</si>
  <si>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</si>
  <si>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</si>
  <si>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</si>
  <si>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</si>
  <si>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</si>
  <si>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</si>
  <si>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</si>
  <si>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</si>
  <si>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</si>
  <si>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</si>
  <si>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</si>
  <si>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</si>
  <si>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</si>
  <si>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</si>
  <si>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</si>
  <si>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</si>
  <si>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</si>
  <si>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</si>
  <si>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</si>
  <si>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</si>
  <si>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</si>
  <si>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</si>
  <si>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</si>
  <si>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</si>
  <si>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</si>
  <si>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</si>
  <si>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</si>
  <si>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</si>
  <si>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</si>
  <si>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</si>
  <si>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</si>
  <si>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</si>
  <si>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</si>
  <si>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</si>
  <si>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</si>
  <si>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</si>
  <si>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</si>
  <si>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</si>
  <si>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</si>
  <si>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</si>
  <si>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</si>
  <si>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</si>
  <si>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</si>
  <si>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</si>
  <si>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</si>
  <si>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</si>
  <si>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</si>
  <si>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</si>
  <si>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</si>
  <si>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</si>
  <si>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</si>
  <si>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</si>
  <si>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</si>
  <si>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</si>
  <si>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</si>
  <si>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</si>
  <si>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</si>
  <si>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</si>
  <si>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</si>
  <si>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</si>
  <si>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</si>
  <si>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</si>
  <si>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</si>
  <si>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</si>
  <si>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</si>
  <si>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</si>
  <si>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</si>
  <si>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</si>
  <si>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</si>
  <si>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</si>
  <si>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</si>
  <si>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</si>
  <si>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</si>
  <si>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</si>
  <si>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</si>
  <si>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</si>
  <si>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</si>
  <si>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</si>
  <si>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</si>
  <si>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</si>
  <si>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</si>
  <si>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</si>
  <si>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</si>
  <si>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</si>
  <si>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</si>
  <si>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</si>
  <si>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</si>
  <si>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</si>
  <si>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</si>
  <si>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</si>
  <si>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</si>
  <si>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</si>
  <si>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</si>
  <si>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</si>
  <si>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</si>
  <si>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</si>
  <si>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</si>
  <si>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</si>
  <si>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</si>
  <si>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</si>
  <si>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</si>
  <si>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</si>
  <si>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</si>
  <si>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</si>
  <si>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</si>
  <si>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</si>
  <si>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</si>
  <si>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</si>
  <si>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</si>
  <si>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</si>
  <si>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</si>
  <si>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</si>
  <si>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</si>
  <si>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</si>
  <si>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</si>
  <si>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</si>
  <si>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</si>
  <si>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</si>
  <si>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</si>
  <si>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</si>
  <si>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</si>
  <si>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</si>
  <si>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</si>
  <si>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</si>
  <si>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</si>
  <si>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</si>
  <si>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</si>
  <si>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</si>
  <si>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</si>
  <si>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</si>
  <si>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</si>
  <si>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</si>
  <si>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</si>
  <si>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</si>
  <si>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</si>
  <si>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</si>
  <si>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</si>
  <si>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</si>
  <si>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</si>
  <si>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</si>
  <si>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</si>
  <si>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</si>
  <si>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</si>
  <si>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</si>
  <si>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</si>
  <si>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</si>
  <si>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</si>
  <si>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</si>
  <si>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</si>
  <si>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</si>
  <si>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</si>
  <si>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</si>
  <si>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</si>
  <si>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</si>
  <si>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</si>
  <si>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</si>
  <si>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</si>
  <si>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</si>
  <si>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</si>
  <si>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</si>
  <si>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</si>
  <si>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</si>
  <si>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</si>
  <si>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</si>
  <si>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</si>
  <si>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</si>
  <si>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</si>
  <si>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</si>
  <si>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</si>
  <si>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</si>
  <si>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</si>
  <si>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</si>
  <si>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</si>
  <si>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</si>
  <si>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</si>
  <si>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</si>
  <si>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</si>
  <si>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</si>
  <si>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</si>
  <si>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</si>
  <si>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</si>
  <si>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</si>
  <si>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</si>
  <si>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</si>
  <si>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</si>
  <si>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</si>
  <si>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</si>
  <si>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</si>
  <si>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</si>
  <si>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</si>
  <si>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</si>
  <si>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</si>
  <si>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</si>
  <si>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</si>
  <si>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</si>
  <si>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</si>
  <si>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</si>
  <si>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</si>
  <si>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</si>
  <si>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</si>
  <si>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</si>
  <si>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</si>
  <si>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</si>
  <si>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</si>
  <si>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</si>
  <si>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</si>
  <si>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</si>
  <si>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</si>
  <si>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</si>
  <si>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</si>
  <si>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</si>
  <si>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</si>
  <si>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</si>
  <si>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</si>
  <si>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</si>
  <si>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</si>
  <si>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</si>
  <si>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</si>
  <si>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</si>
  <si>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</si>
  <si>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</si>
  <si>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</si>
  <si>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</si>
  <si>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</si>
  <si>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</si>
  <si>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</si>
  <si>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</si>
  <si>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</si>
  <si>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</si>
  <si>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</si>
  <si>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</si>
  <si>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</si>
  <si>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</si>
  <si>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</si>
  <si>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</si>
  <si>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</si>
  <si>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</si>
  <si>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</si>
  <si>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</si>
  <si>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</si>
  <si>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</si>
  <si>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</si>
  <si>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</si>
  <si>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</si>
  <si>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</si>
  <si>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</si>
  <si>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</si>
  <si>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</si>
  <si>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</si>
  <si>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</si>
  <si>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</si>
  <si>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</si>
  <si>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</si>
  <si>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</si>
  <si>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</si>
  <si>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</si>
  <si>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</si>
  <si>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</si>
  <si>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</si>
  <si>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</si>
  <si>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</si>
  <si>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</si>
  <si>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</si>
  <si>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</si>
  <si>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</si>
  <si>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</si>
  <si>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</si>
  <si>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</si>
  <si>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</si>
  <si>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</si>
  <si>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</si>
  <si>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</si>
  <si>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</si>
  <si>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</si>
  <si>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</si>
  <si>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</si>
  <si>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</si>
  <si>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</si>
  <si>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</si>
  <si>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</si>
  <si>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</si>
  <si>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</si>
  <si>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</si>
  <si>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</si>
  <si>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</si>
  <si>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</si>
  <si>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</si>
  <si>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</si>
  <si>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</si>
  <si>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</si>
  <si>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</si>
  <si>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</si>
  <si>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</si>
  <si>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</si>
  <si>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</si>
  <si>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</si>
  <si>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</si>
  <si>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</si>
  <si>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</si>
  <si>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</si>
  <si>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</si>
  <si>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</si>
  <si>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</si>
  <si>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</si>
  <si>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</si>
  <si>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</si>
  <si>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</si>
  <si>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</si>
  <si>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</si>
  <si>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</si>
  <si>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</si>
  <si>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</si>
  <si>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</si>
  <si>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</si>
  <si>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</si>
  <si>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</si>
  <si>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</si>
  <si>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</si>
  <si>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</si>
  <si>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</si>
  <si>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</si>
  <si>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</si>
  <si>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</si>
  <si>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</si>
  <si>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</si>
  <si>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</si>
  <si>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</si>
  <si>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</si>
  <si>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</si>
  <si>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</si>
  <si>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</si>
  <si>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</si>
  <si>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</si>
  <si>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</si>
  <si>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</si>
  <si>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</si>
  <si>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</si>
  <si>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</si>
  <si>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</si>
  <si>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</si>
  <si>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</si>
  <si>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</si>
  <si>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</si>
  <si>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</si>
  <si>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</si>
  <si>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</si>
  <si>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</si>
  <si>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</si>
  <si>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</si>
  <si>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</si>
  <si>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</si>
  <si>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</si>
  <si>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</si>
  <si>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</si>
  <si>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</si>
  <si>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</si>
  <si>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</si>
  <si>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</si>
  <si>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</si>
  <si>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</si>
  <si>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</si>
  <si>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</si>
  <si>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</si>
  <si>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</si>
  <si>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</si>
  <si>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</si>
  <si>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</si>
  <si>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</si>
  <si>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</si>
  <si>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</si>
  <si>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</si>
  <si>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</si>
  <si>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</si>
  <si>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</si>
  <si>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</si>
  <si>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</si>
  <si>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</si>
  <si>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</si>
  <si>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</si>
  <si>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</si>
  <si>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</si>
  <si>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</si>
  <si>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</si>
  <si>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</si>
  <si>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</si>
  <si>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</si>
  <si>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</si>
  <si>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</si>
  <si>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</si>
  <si>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</si>
  <si>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</si>
  <si>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</si>
  <si>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</si>
  <si>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</si>
  <si>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</si>
  <si>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</si>
  <si>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</si>
  <si>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</si>
  <si>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</si>
  <si>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</si>
  <si>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</si>
  <si>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</si>
  <si>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</si>
  <si>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</si>
  <si>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</si>
  <si>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</si>
  <si>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</si>
  <si>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</si>
  <si>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</si>
  <si>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</si>
  <si>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</si>
  <si>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</si>
  <si>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</si>
  <si>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</si>
  <si>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</si>
  <si>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</si>
  <si>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</si>
  <si>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</si>
  <si>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</si>
  <si>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</si>
  <si>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</si>
  <si>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</si>
  <si>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</si>
  <si>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</si>
  <si>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</si>
  <si>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</si>
  <si>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</si>
  <si>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</si>
  <si>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</si>
  <si>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</si>
  <si>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</si>
  <si>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</si>
  <si>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</si>
  <si>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</si>
  <si>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</si>
  <si>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</si>
  <si>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</si>
  <si>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</si>
  <si>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</si>
  <si>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</si>
  <si>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</si>
  <si>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</si>
  <si>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</si>
  <si>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</si>
  <si>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</si>
  <si>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</si>
  <si>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</si>
  <si>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</si>
  <si>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</si>
  <si>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</si>
  <si>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</si>
  <si>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</si>
  <si>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</si>
  <si>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</si>
  <si>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</si>
  <si>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</si>
  <si>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</si>
  <si>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</si>
  <si>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</si>
  <si>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</si>
  <si>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</si>
  <si>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</si>
  <si>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</si>
  <si>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</si>
  <si>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</si>
  <si>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</si>
  <si>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</si>
  <si>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</si>
  <si>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</si>
  <si>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</si>
  <si>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</si>
  <si>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</si>
  <si>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</si>
  <si>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</si>
  <si>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</si>
  <si>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</si>
  <si>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</si>
  <si>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</si>
  <si>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</si>
  <si>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</si>
  <si>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</si>
  <si>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</si>
  <si>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</si>
  <si>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</si>
  <si>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</si>
  <si>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</si>
  <si>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</si>
  <si>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</si>
  <si>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</si>
  <si>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</si>
  <si>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</si>
  <si>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</si>
  <si>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</si>
  <si>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</si>
  <si>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</si>
  <si>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</si>
  <si>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</si>
  <si>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</si>
  <si>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</si>
  <si>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</si>
  <si>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</si>
  <si>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</si>
  <si>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</si>
  <si>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</si>
  <si>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</si>
  <si>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</si>
  <si>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</si>
  <si>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</si>
  <si>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</si>
  <si>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</si>
  <si>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</si>
  <si>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</si>
  <si>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</si>
  <si>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</si>
  <si>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</si>
  <si>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</si>
  <si>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</si>
  <si>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</si>
  <si>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</si>
  <si>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</si>
  <si>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</si>
  <si>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</si>
  <si>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</si>
  <si>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</si>
  <si>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</si>
  <si>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</si>
  <si>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</si>
  <si>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</si>
  <si>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</si>
  <si>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</si>
  <si>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</si>
  <si>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</si>
  <si>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</si>
  <si>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</si>
  <si>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</si>
  <si>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</si>
  <si>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</si>
  <si>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</si>
  <si>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</si>
  <si>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</si>
  <si>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</si>
  <si>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</si>
  <si>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</si>
  <si>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</si>
  <si>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</si>
  <si>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</si>
  <si>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</si>
  <si>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</si>
  <si>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</si>
  <si>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</si>
  <si>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</si>
  <si>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</si>
  <si>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</si>
  <si>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</si>
  <si>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</si>
  <si>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</si>
  <si>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</si>
  <si>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</si>
  <si>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</si>
  <si>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</si>
  <si>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</si>
  <si>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</si>
  <si>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</si>
  <si>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</si>
  <si>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</si>
  <si>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</si>
  <si>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</si>
  <si>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</si>
  <si>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</si>
  <si>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</si>
  <si>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</si>
  <si>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</si>
  <si>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</si>
  <si>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</si>
  <si>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</si>
  <si>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</si>
  <si>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</si>
  <si>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</si>
  <si>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</si>
  <si>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</si>
  <si>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</si>
  <si>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</si>
  <si>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</si>
  <si>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</si>
  <si>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</si>
  <si>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</si>
  <si>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</si>
  <si>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</si>
  <si>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</si>
  <si>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</si>
  <si>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</si>
  <si>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</si>
  <si>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</si>
  <si>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</si>
  <si>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</si>
  <si>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</si>
  <si>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</si>
  <si>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</si>
  <si>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</si>
  <si>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</si>
  <si>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</si>
  <si>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</si>
  <si>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</si>
  <si>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</si>
  <si>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</si>
  <si>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</si>
  <si>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</si>
  <si>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</si>
  <si>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</si>
  <si>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</si>
  <si>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</si>
  <si>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</si>
  <si>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</si>
  <si>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</si>
  <si>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</si>
  <si>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</si>
  <si>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</si>
  <si>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</si>
  <si>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</si>
  <si>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</si>
  <si>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</si>
  <si>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</si>
  <si>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</si>
  <si>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</si>
  <si>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</si>
  <si>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</si>
  <si>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</si>
  <si>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</si>
  <si>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</si>
  <si>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</si>
  <si>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</si>
  <si>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</si>
  <si>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</si>
  <si>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</si>
  <si>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</si>
  <si>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</si>
  <si>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</si>
  <si>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</si>
  <si>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</si>
  <si>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</si>
  <si>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</si>
  <si>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</si>
  <si>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</si>
  <si>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</si>
  <si>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</si>
  <si>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</si>
  <si>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</si>
  <si>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</si>
  <si>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</si>
  <si>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</si>
  <si>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</si>
  <si>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</si>
  <si>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</si>
  <si>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</si>
  <si>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</si>
  <si>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</si>
  <si>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</si>
  <si>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</si>
  <si>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</si>
  <si>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</si>
  <si>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</si>
  <si>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</si>
  <si>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</si>
  <si>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</si>
  <si>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</si>
  <si>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</si>
  <si>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</si>
  <si>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</si>
  <si>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</si>
  <si>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</si>
  <si>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</si>
  <si>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</si>
  <si>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</si>
  <si>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</si>
  <si>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</si>
  <si>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</si>
  <si>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</si>
  <si>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</si>
  <si>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</si>
  <si>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</si>
  <si>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</si>
  <si>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</si>
  <si>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</si>
  <si>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</si>
  <si>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</si>
  <si>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</si>
  <si>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</si>
  <si>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</si>
  <si>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</si>
  <si>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</si>
  <si>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</si>
  <si>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</si>
  <si>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</si>
  <si>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</si>
  <si>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</si>
  <si>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</si>
  <si>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</si>
  <si>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</si>
  <si>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</si>
  <si>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</si>
  <si>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</si>
  <si>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</si>
  <si>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</si>
  <si>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</si>
  <si>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</si>
  <si>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</si>
  <si>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</si>
  <si>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</si>
  <si>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</si>
  <si>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</si>
  <si>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</si>
  <si>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</si>
  <si>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</si>
  <si>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</si>
  <si>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</si>
  <si>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</si>
  <si>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</si>
  <si>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</si>
  <si>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</si>
  <si>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</si>
  <si>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</si>
  <si>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</si>
  <si>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</si>
  <si>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</si>
  <si>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</si>
  <si>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</si>
  <si>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</si>
  <si>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</si>
  <si>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</si>
  <si>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</si>
  <si>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</si>
  <si>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</si>
  <si>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</si>
  <si>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</si>
  <si>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</si>
  <si>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</si>
  <si>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</si>
  <si>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</si>
  <si>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</si>
  <si>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</si>
  <si>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</si>
  <si>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</si>
  <si>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</si>
  <si>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</si>
  <si>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</si>
  <si>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</si>
  <si>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</si>
  <si>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</si>
  <si>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</si>
  <si>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</si>
  <si>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</si>
  <si>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</si>
  <si>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</si>
  <si>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</si>
  <si>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</si>
  <si>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</si>
  <si>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</si>
  <si>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</si>
  <si>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</si>
  <si>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</si>
  <si>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</si>
  <si>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</si>
  <si>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</si>
  <si>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</si>
  <si>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</si>
  <si>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</si>
  <si>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</si>
  <si>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</si>
  <si>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</si>
  <si>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</si>
  <si>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</si>
  <si>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</si>
  <si>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</si>
  <si>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</si>
  <si>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</si>
  <si>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</si>
  <si>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</si>
  <si>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</si>
  <si>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</si>
  <si>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</si>
  <si>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</si>
  <si>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</si>
  <si>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</si>
  <si>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</si>
  <si>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</si>
  <si>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</si>
  <si>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</si>
  <si>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</si>
  <si>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</si>
  <si>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</si>
  <si>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</si>
  <si>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</si>
  <si>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</si>
  <si>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</si>
  <si>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</si>
  <si>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</si>
  <si>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</si>
  <si>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</si>
  <si>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</si>
  <si>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</si>
  <si>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</si>
  <si>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</si>
  <si>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</si>
  <si>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</si>
  <si>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</si>
  <si>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</si>
  <si>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</si>
  <si>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</si>
  <si>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</si>
  <si>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</si>
  <si>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</si>
  <si>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</si>
  <si>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</si>
  <si>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</si>
  <si>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</si>
  <si>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</si>
  <si>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</si>
  <si>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</si>
  <si>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</si>
  <si>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</si>
  <si>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</si>
  <si>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</si>
  <si>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</si>
  <si>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</si>
  <si>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</si>
  <si>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</si>
  <si>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</si>
  <si>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</si>
  <si>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</si>
  <si>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</si>
  <si>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</si>
  <si>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</si>
  <si>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</si>
  <si>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</si>
  <si>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</si>
  <si>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</si>
  <si>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</si>
  <si>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</si>
  <si>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</si>
  <si>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</si>
  <si>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</si>
  <si>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</si>
  <si>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</si>
  <si>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</si>
  <si>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</si>
  <si>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</si>
  <si>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</si>
  <si>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</si>
  <si>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</si>
  <si>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</si>
  <si>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</si>
  <si>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</si>
  <si>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</si>
  <si>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</si>
  <si>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</si>
  <si>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</si>
  <si>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</si>
  <si>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</si>
  <si>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</si>
  <si>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</si>
  <si>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</si>
  <si>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</si>
  <si>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</si>
  <si>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</si>
  <si>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</si>
  <si>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</si>
  <si>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</si>
  <si>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</si>
  <si>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</si>
  <si>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</si>
  <si>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</si>
  <si>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</si>
  <si>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</si>
  <si>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</si>
  <si>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</si>
  <si>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</si>
  <si>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</si>
  <si>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</si>
  <si>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</si>
  <si>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</si>
  <si>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</si>
  <si>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</si>
  <si>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</si>
  <si>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</si>
  <si>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</si>
  <si>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</si>
  <si>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</si>
  <si>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</si>
  <si>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</si>
  <si>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</si>
  <si>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</si>
  <si>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</si>
  <si>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</si>
  <si>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</si>
  <si>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</si>
  <si>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</si>
  <si>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</si>
  <si>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</si>
  <si>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</si>
  <si>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</si>
  <si>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</si>
  <si>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</si>
  <si>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</si>
  <si>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</si>
  <si>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</si>
  <si>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</si>
  <si>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</si>
  <si>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</si>
  <si>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</si>
  <si>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</si>
  <si>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</si>
  <si>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</si>
  <si>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</si>
  <si>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</si>
  <si>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</si>
  <si>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</si>
  <si>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</si>
  <si>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</si>
  <si>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</si>
  <si>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</si>
  <si>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</si>
  <si>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</si>
  <si>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</si>
  <si>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</si>
  <si>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</si>
  <si>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</si>
  <si>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</si>
  <si>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</si>
  <si>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</si>
  <si>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</si>
  <si>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</si>
  <si>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</si>
  <si>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</si>
  <si>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</si>
  <si>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</si>
  <si>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</si>
  <si>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</si>
  <si>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</si>
  <si>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</si>
  <si>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</si>
  <si>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</si>
  <si>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</si>
  <si>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</si>
  <si>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</si>
  <si>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</si>
  <si>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</si>
  <si>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</si>
  <si>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</si>
  <si>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</si>
  <si>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</si>
  <si>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</si>
  <si>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</si>
  <si>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</si>
  <si>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</si>
  <si>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</si>
  <si>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</si>
  <si>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</si>
  <si>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</si>
  <si>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</si>
  <si>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</si>
  <si>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</si>
  <si>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</si>
  <si>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</si>
  <si>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</si>
  <si>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</si>
  <si>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</si>
  <si>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</si>
  <si>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</si>
  <si>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</si>
  <si>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</si>
  <si>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</si>
  <si>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</si>
  <si>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</si>
  <si>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</si>
  <si>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</si>
  <si>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</si>
  <si>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</si>
  <si>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</si>
  <si>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</si>
  <si>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</si>
  <si>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</si>
  <si>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</si>
  <si>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</si>
  <si>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</si>
  <si>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</si>
  <si>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</si>
  <si>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</si>
  <si>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</si>
  <si>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</si>
  <si>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</si>
  <si>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</si>
  <si>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</si>
  <si>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</si>
  <si>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</si>
  <si>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</si>
  <si>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</si>
  <si>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</si>
  <si>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</si>
  <si>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</si>
  <si>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</si>
  <si>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</si>
  <si>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</si>
  <si>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</si>
  <si>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</si>
  <si>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</si>
  <si>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</si>
  <si>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</si>
  <si>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</si>
  <si>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</si>
  <si>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</si>
  <si>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</si>
  <si>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</si>
  <si>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</si>
  <si>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</si>
  <si>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</si>
  <si>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</si>
  <si>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</si>
  <si>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</si>
  <si>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</si>
  <si>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</si>
  <si>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</si>
  <si>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</si>
  <si>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</si>
  <si>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</si>
  <si>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</si>
  <si>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</si>
  <si>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</si>
  <si>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</si>
  <si>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</si>
  <si>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</si>
  <si>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</si>
  <si>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</si>
  <si>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</si>
  <si>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</si>
  <si>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</si>
  <si>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</si>
  <si>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</si>
  <si>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</si>
  <si>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</si>
  <si>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</si>
  <si>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</si>
  <si>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</si>
  <si>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</si>
  <si>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</si>
  <si>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</si>
  <si>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</si>
  <si>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</si>
  <si>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</si>
  <si>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</si>
  <si>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</si>
  <si>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</si>
  <si>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</si>
  <si>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</si>
  <si>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</si>
  <si>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</si>
  <si>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</si>
  <si>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</si>
  <si>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</si>
  <si>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</si>
  <si>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</si>
  <si>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</si>
  <si>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</si>
  <si>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</si>
  <si>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</si>
  <si>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</si>
  <si>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</si>
  <si>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</si>
  <si>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</si>
  <si>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</si>
  <si>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</si>
  <si>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</si>
  <si>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</si>
  <si>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</si>
  <si>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</si>
  <si>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</si>
  <si>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</si>
  <si>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</si>
  <si>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</si>
  <si>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</si>
  <si>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</si>
  <si>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</si>
  <si>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</si>
  <si>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</si>
  <si>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</si>
  <si>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</si>
  <si>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</si>
  <si>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</si>
  <si>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</si>
  <si>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</si>
  <si>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</si>
  <si>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</si>
  <si>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</si>
  <si>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</si>
  <si>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</si>
  <si>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</si>
  <si>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</si>
  <si>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</si>
  <si>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</si>
  <si>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</si>
  <si>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</si>
  <si>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</si>
  <si>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</si>
  <si>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</si>
  <si>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</si>
  <si>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</si>
  <si>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</si>
  <si>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</si>
  <si>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</si>
  <si>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</si>
  <si>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</si>
  <si>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</si>
  <si>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</si>
  <si>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</si>
  <si>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</si>
  <si>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</si>
  <si>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</si>
  <si>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</si>
  <si>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</si>
  <si>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</si>
  <si>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</si>
  <si>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</si>
  <si>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</si>
  <si>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</si>
  <si>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</si>
  <si>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</si>
  <si>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</si>
  <si>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</si>
  <si>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</si>
  <si>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</si>
  <si>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</si>
  <si>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</si>
  <si>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</si>
  <si>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</si>
  <si>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</si>
  <si>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</si>
  <si>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</si>
  <si>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</si>
  <si>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</si>
  <si>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</si>
  <si>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</si>
  <si>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</si>
  <si>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</si>
  <si>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</si>
  <si>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</si>
  <si>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</si>
  <si>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</si>
  <si>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</si>
  <si>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</si>
  <si>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</si>
  <si>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</si>
  <si>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</si>
  <si>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</si>
  <si>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</si>
  <si>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</si>
  <si>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</si>
  <si>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</si>
  <si>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</si>
  <si>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</si>
  <si>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</si>
  <si>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</si>
  <si>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</si>
  <si>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</si>
  <si>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</si>
  <si>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</si>
  <si>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</si>
  <si>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</si>
  <si>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</si>
  <si>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</si>
  <si>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</si>
  <si>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</si>
  <si>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</si>
  <si>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</si>
  <si>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</si>
  <si>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</si>
  <si>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</si>
  <si>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</si>
  <si>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</si>
  <si>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</si>
  <si>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</si>
  <si>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</si>
  <si>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</si>
  <si>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</si>
  <si>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</si>
  <si>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</si>
  <si>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</si>
  <si>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</si>
  <si>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</si>
  <si>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</si>
  <si>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</si>
  <si>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</si>
  <si>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</si>
  <si>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</si>
  <si>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</si>
  <si>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</si>
  <si>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</si>
  <si>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</si>
  <si>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</si>
  <si>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</si>
  <si>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</si>
  <si>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</si>
  <si>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</si>
  <si>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</si>
  <si>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</si>
  <si>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</si>
  <si>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</si>
  <si>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</si>
  <si>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</si>
  <si>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</si>
  <si>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</si>
  <si>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</si>
  <si>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</si>
  <si>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</si>
  <si>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</si>
  <si>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</si>
  <si>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</si>
  <si>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</si>
  <si>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</si>
  <si>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</si>
  <si>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</si>
  <si>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</si>
  <si>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</si>
  <si>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</si>
  <si>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</si>
  <si>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</si>
  <si>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</si>
  <si>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</si>
  <si>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</si>
  <si>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</si>
  <si>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</si>
  <si>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</si>
  <si>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</si>
  <si>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</si>
  <si>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</si>
  <si>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</si>
  <si>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</si>
  <si>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</si>
  <si>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</si>
  <si>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</si>
  <si>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</si>
  <si>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</si>
  <si>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</si>
  <si>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</si>
  <si>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</si>
  <si>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</si>
  <si>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</si>
  <si>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</si>
  <si>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</si>
  <si>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</si>
  <si>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</si>
  <si>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</si>
  <si>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</si>
  <si>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</si>
  <si>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</si>
  <si>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</si>
  <si>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</si>
  <si>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</si>
  <si>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</si>
  <si>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</si>
  <si>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</si>
  <si>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</si>
  <si>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</si>
  <si>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</si>
  <si>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</si>
  <si>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</si>
  <si>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</si>
  <si>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</si>
  <si>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</si>
  <si>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</si>
  <si>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</si>
  <si>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</si>
  <si>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</si>
  <si>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</si>
  <si>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</si>
  <si>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</si>
  <si>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</si>
  <si>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</si>
  <si>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</si>
  <si>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</si>
  <si>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</si>
  <si>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</si>
  <si>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</si>
  <si>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</si>
  <si>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</si>
  <si>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</si>
  <si>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</si>
  <si>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</si>
  <si>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</si>
  <si>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</si>
  <si>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</si>
  <si>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</si>
  <si>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</si>
  <si>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</si>
  <si>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</si>
  <si>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</si>
  <si>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</si>
  <si>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</si>
  <si>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</si>
  <si>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</si>
  <si>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</si>
  <si>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</si>
  <si>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</si>
  <si>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</si>
  <si>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</si>
  <si>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</si>
  <si>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</si>
  <si>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</si>
  <si>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</si>
  <si>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</si>
  <si>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</si>
  <si>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</si>
  <si>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</si>
  <si>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</si>
  <si>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</si>
  <si>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</si>
  <si>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</si>
  <si>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</si>
  <si>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</si>
  <si>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</si>
  <si>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</si>
  <si>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</si>
  <si>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</si>
  <si>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</si>
  <si>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</si>
  <si>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</si>
  <si>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</si>
  <si>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</si>
  <si>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</si>
  <si>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</si>
  <si>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</si>
  <si>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</si>
  <si>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</si>
  <si>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</si>
  <si>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</si>
  <si>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</si>
  <si>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</si>
  <si>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</si>
  <si>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</si>
  <si>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</si>
  <si>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</si>
  <si>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</si>
  <si>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</si>
  <si>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</si>
  <si>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</si>
  <si>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</si>
  <si>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</si>
  <si>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</si>
  <si>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</si>
  <si>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</si>
  <si>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</si>
  <si>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</si>
  <si>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</si>
  <si>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</si>
  <si>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</si>
  <si>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</si>
  <si>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</si>
  <si>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</si>
  <si>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</si>
  <si>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</si>
  <si>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</si>
  <si>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</si>
  <si>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</si>
  <si>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</si>
  <si>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</si>
  <si>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</si>
  <si>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</si>
  <si>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</si>
  <si>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</si>
  <si>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</si>
  <si>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</si>
  <si>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</si>
  <si>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</si>
  <si>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</si>
  <si>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</si>
  <si>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</si>
  <si>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</si>
  <si>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</si>
  <si>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</si>
  <si>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</si>
  <si>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</si>
  <si>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</si>
  <si>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</si>
  <si>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</si>
  <si>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</si>
  <si>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</si>
  <si>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</si>
  <si>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</si>
  <si>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</si>
  <si>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</si>
  <si>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</si>
  <si>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</si>
  <si>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</si>
  <si>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</si>
  <si>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</si>
  <si>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</si>
  <si>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</si>
  <si>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</si>
  <si>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</si>
  <si>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</si>
  <si>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</si>
  <si>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</si>
  <si>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</si>
  <si>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</si>
  <si>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</si>
  <si>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</si>
  <si>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</si>
  <si>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</si>
  <si>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</si>
  <si>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</si>
  <si>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</si>
  <si>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</si>
  <si>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</si>
  <si>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</si>
  <si>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</si>
  <si>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</si>
  <si>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</si>
  <si>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</si>
  <si>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</si>
  <si>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</si>
  <si>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</si>
  <si>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</si>
  <si>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</si>
  <si>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</si>
  <si>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</si>
  <si>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</si>
  <si>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</si>
  <si>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</si>
  <si>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</si>
  <si>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</si>
  <si>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</si>
  <si>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</si>
  <si>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</si>
  <si>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</si>
  <si>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</si>
  <si>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</si>
  <si>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</si>
  <si>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</si>
  <si>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</si>
  <si>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</si>
  <si>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</si>
  <si>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</si>
  <si>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</si>
  <si>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</si>
  <si>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</si>
  <si>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</si>
  <si>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</si>
  <si>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</si>
  <si>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</si>
  <si>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</si>
  <si>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</si>
  <si>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</si>
  <si>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</si>
  <si>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</si>
  <si>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</si>
  <si>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</si>
  <si>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</si>
  <si>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</si>
  <si>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</si>
  <si>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</si>
  <si>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</si>
  <si>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</si>
  <si>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</si>
  <si>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</si>
  <si>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</si>
  <si>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</si>
  <si>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</si>
  <si>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</si>
  <si>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</si>
  <si>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</si>
  <si>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</si>
  <si>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</si>
  <si>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</si>
  <si>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</si>
  <si>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</si>
  <si>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</si>
  <si>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</si>
  <si>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</si>
  <si>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</si>
  <si>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</si>
  <si>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</si>
  <si>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</si>
  <si>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</si>
  <si>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</si>
  <si>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</si>
  <si>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</si>
  <si>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</si>
  <si>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</si>
  <si>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</si>
  <si>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</si>
  <si>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</si>
  <si>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</si>
  <si>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</si>
  <si>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</si>
  <si>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</si>
  <si>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</si>
  <si>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</si>
  <si>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</si>
  <si>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</si>
  <si>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</si>
  <si>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</si>
  <si>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</si>
  <si>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</si>
  <si>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</si>
  <si>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</si>
  <si>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</si>
  <si>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</si>
  <si>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</si>
  <si>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</si>
  <si>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</si>
  <si>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</si>
  <si>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</si>
  <si>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</si>
  <si>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</si>
  <si>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</si>
  <si>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</si>
  <si>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</si>
  <si>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</si>
  <si>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</si>
  <si>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</si>
  <si>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</si>
  <si>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</si>
  <si>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</si>
  <si>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</si>
  <si>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</si>
  <si>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</si>
  <si>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</si>
  <si>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</si>
  <si>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</si>
  <si>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</si>
  <si>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</si>
  <si>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</si>
  <si>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</si>
  <si>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</si>
  <si>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</si>
  <si>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</si>
  <si>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</si>
  <si>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</si>
  <si>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</si>
  <si>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</si>
  <si>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</si>
  <si>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</si>
  <si>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</si>
  <si>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</si>
  <si>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</si>
  <si>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</si>
  <si>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</si>
  <si>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</si>
  <si>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</si>
  <si>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</si>
  <si>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</si>
  <si>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</si>
  <si>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</si>
  <si>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</si>
  <si>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</si>
  <si>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</si>
  <si>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</si>
  <si>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</si>
  <si>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</si>
  <si>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</si>
  <si>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</si>
  <si>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</si>
  <si>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</si>
  <si>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</si>
  <si>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</si>
  <si>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</si>
  <si>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</si>
  <si>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</si>
  <si>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</si>
  <si>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</si>
  <si>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</si>
  <si>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</si>
  <si>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</si>
  <si>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</si>
  <si>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</si>
  <si>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</si>
  <si>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</si>
  <si>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</si>
  <si>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</si>
  <si>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</si>
  <si>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</si>
  <si>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</si>
  <si>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</si>
  <si>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</si>
  <si>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</si>
  <si>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</si>
  <si>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</si>
  <si>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</si>
  <si>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</si>
  <si>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</si>
  <si>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</si>
  <si>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</si>
  <si>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</si>
  <si>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</si>
  <si>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</si>
  <si>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</si>
  <si>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</si>
  <si>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</si>
  <si>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</si>
  <si>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</si>
  <si>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</si>
  <si>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</si>
  <si>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</si>
  <si>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</si>
  <si>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</si>
  <si>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</si>
  <si>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</si>
  <si>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</si>
  <si>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</si>
  <si>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</si>
  <si>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</si>
  <si>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</si>
  <si>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</si>
  <si>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</si>
  <si>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</si>
  <si>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</si>
  <si>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</si>
  <si>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</si>
  <si>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</si>
  <si>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</si>
  <si>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</si>
  <si>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</si>
  <si>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</si>
  <si>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</si>
  <si>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</si>
  <si>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</si>
  <si>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</si>
  <si>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</si>
  <si>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</si>
  <si>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</si>
  <si>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</si>
  <si>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</si>
  <si>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</si>
  <si>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</si>
  <si>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</si>
  <si>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</si>
  <si>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</si>
  <si>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</si>
  <si>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</si>
  <si>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</si>
  <si>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</si>
  <si>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</si>
  <si>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</si>
  <si>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</si>
  <si>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</si>
  <si>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</si>
  <si>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</si>
  <si>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</si>
  <si>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</si>
  <si>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</si>
  <si>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</si>
  <si>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</si>
  <si>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</si>
  <si>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</si>
  <si>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</si>
  <si>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</si>
  <si>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</si>
  <si>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</si>
  <si>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</si>
  <si>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</si>
  <si>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</si>
  <si>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</si>
  <si>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</si>
  <si>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</si>
  <si>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</si>
  <si>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</si>
  <si>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</si>
  <si>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</si>
  <si>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</si>
  <si>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</si>
  <si>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</si>
  <si>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</si>
  <si>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</si>
  <si>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</si>
  <si>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</si>
  <si>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</si>
  <si>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</si>
  <si>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</si>
  <si>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</si>
  <si>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</si>
  <si>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</si>
  <si>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</si>
  <si>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</si>
  <si>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</si>
  <si>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</si>
  <si>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</si>
  <si>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</si>
  <si>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</si>
  <si>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</si>
  <si>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</si>
  <si>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</si>
  <si>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</si>
  <si>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</si>
  <si>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</si>
  <si>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</si>
  <si>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</si>
  <si>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</si>
  <si>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</si>
  <si>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</si>
  <si>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</si>
  <si>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</si>
  <si>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</si>
  <si>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</si>
  <si>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</si>
  <si>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</si>
  <si>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</si>
  <si>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</si>
  <si>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</si>
  <si>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</si>
  <si>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</si>
  <si>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</si>
  <si>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</si>
  <si>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</si>
  <si>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</si>
  <si>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</si>
  <si>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</si>
  <si>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</si>
  <si>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</si>
  <si>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</si>
  <si>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</si>
  <si>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</si>
  <si>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</si>
  <si>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</si>
  <si>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</si>
  <si>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</si>
  <si>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</si>
  <si>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</si>
  <si>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</si>
  <si>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</si>
  <si>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</si>
  <si>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</si>
  <si>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</si>
  <si>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</si>
  <si>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</si>
  <si>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</si>
  <si>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</si>
  <si>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</si>
  <si>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</si>
  <si>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</si>
  <si>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</si>
  <si>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</si>
  <si>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</si>
  <si>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</si>
  <si>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</si>
  <si>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</si>
  <si>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</si>
  <si>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</si>
  <si>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</si>
  <si>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</si>
  <si>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</si>
  <si>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</si>
  <si>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</si>
  <si>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</si>
  <si>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</si>
  <si>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</si>
  <si>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</si>
  <si>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</si>
  <si>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</si>
  <si>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</si>
  <si>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</si>
  <si>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</si>
  <si>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</si>
  <si>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</si>
  <si>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</si>
  <si>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</si>
  <si>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</si>
  <si>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</si>
  <si>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</si>
  <si>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</si>
  <si>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</si>
  <si>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</si>
  <si>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</si>
  <si>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</si>
  <si>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</si>
  <si>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</si>
  <si>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</si>
  <si>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</si>
  <si>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</si>
  <si>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</si>
  <si>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</si>
  <si>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</si>
  <si>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</si>
  <si>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</si>
  <si>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</si>
  <si>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</si>
  <si>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</si>
  <si>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</si>
  <si>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</si>
  <si>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</si>
  <si>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</si>
  <si>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</si>
  <si>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</si>
  <si>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</si>
  <si>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</si>
  <si>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</si>
  <si>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</si>
  <si>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</si>
  <si>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</si>
  <si>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</si>
  <si>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</si>
  <si>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</si>
  <si>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</si>
  <si>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</si>
  <si>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</si>
  <si>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</si>
  <si>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</si>
  <si>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</si>
  <si>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</si>
  <si>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</si>
  <si>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</si>
  <si>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</si>
  <si>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</si>
  <si>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</si>
  <si>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</si>
  <si>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</si>
  <si>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</si>
  <si>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</si>
  <si>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</si>
  <si>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</si>
  <si>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</si>
  <si>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</si>
  <si>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</si>
  <si>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</si>
  <si>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</si>
  <si>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</si>
  <si>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</si>
  <si>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</si>
  <si>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</si>
  <si>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</si>
  <si>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</si>
  <si>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</si>
  <si>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</si>
  <si>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</si>
  <si>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</si>
  <si>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</si>
  <si>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</si>
  <si>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</si>
  <si>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</si>
  <si>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</si>
  <si>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</si>
  <si>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</si>
  <si>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</si>
  <si>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</si>
  <si>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</si>
  <si>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</si>
  <si>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</si>
  <si>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</si>
  <si>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</si>
  <si>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</si>
  <si>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</si>
  <si>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</si>
  <si>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</si>
  <si>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</si>
  <si>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</si>
  <si>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</si>
  <si>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</si>
  <si>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</si>
  <si>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</si>
  <si>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</si>
  <si>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</si>
  <si>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</si>
  <si>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</si>
  <si>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</si>
  <si>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</si>
  <si>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</si>
  <si>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</si>
  <si>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</si>
  <si>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</si>
  <si>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</si>
  <si>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</si>
  <si>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</si>
  <si>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</si>
  <si>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</si>
  <si>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</si>
  <si>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</si>
  <si>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</si>
  <si>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</si>
  <si>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</si>
  <si>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</si>
  <si>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</si>
  <si>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</si>
  <si>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</si>
  <si>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</si>
  <si>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</si>
  <si>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</si>
  <si>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</si>
  <si>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</si>
  <si>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</si>
  <si>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</si>
  <si>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</si>
  <si>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</si>
  <si>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</si>
  <si>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</si>
  <si>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</si>
  <si>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</si>
  <si>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</si>
  <si>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</si>
  <si>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</si>
  <si>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</si>
  <si>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</si>
  <si>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</si>
  <si>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</si>
  <si>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</si>
  <si>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</si>
  <si>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</si>
  <si>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</si>
  <si>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</si>
  <si>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</si>
  <si>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</si>
  <si>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</si>
  <si>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</si>
  <si>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</si>
  <si>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</si>
  <si>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</si>
  <si>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</si>
  <si>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</si>
  <si>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</si>
  <si>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</si>
  <si>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</si>
  <si>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</si>
  <si>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</si>
  <si>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</si>
  <si>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</si>
  <si>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</si>
  <si>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</si>
  <si>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</si>
  <si>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</si>
  <si>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</si>
  <si>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</si>
  <si>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</si>
  <si>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</si>
  <si>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</si>
  <si>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</si>
  <si>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</si>
  <si>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</si>
  <si>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</si>
  <si>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</si>
  <si>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</si>
  <si>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</si>
  <si>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</si>
  <si>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</si>
  <si>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</si>
  <si>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</si>
  <si>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</si>
  <si>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</si>
  <si>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</si>
  <si>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</si>
  <si>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</si>
  <si>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</si>
  <si>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</si>
  <si>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</si>
  <si>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</si>
  <si>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</si>
  <si>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</si>
  <si>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</si>
  <si>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</si>
  <si>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</si>
  <si>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</si>
  <si>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</si>
  <si>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</si>
  <si>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</si>
  <si>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</si>
  <si>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</si>
  <si>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</si>
  <si>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</si>
  <si>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</si>
  <si>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</si>
  <si>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</si>
  <si>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</si>
  <si>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</si>
  <si>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</si>
  <si>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</si>
  <si>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</si>
  <si>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</si>
  <si>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</si>
  <si>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</si>
  <si>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</si>
  <si>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</si>
  <si>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</si>
  <si>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</si>
  <si>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</si>
  <si>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</si>
  <si>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</si>
  <si>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</si>
  <si>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</si>
  <si>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</si>
  <si>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</si>
  <si>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</si>
  <si>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</si>
  <si>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</si>
  <si>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</si>
  <si>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</si>
  <si>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</si>
  <si>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</si>
  <si>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</si>
  <si>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</si>
  <si>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</si>
  <si>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</si>
  <si>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</si>
  <si>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</si>
  <si>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</si>
  <si>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</si>
  <si>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</si>
  <si>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</si>
  <si>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</si>
  <si>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</si>
  <si>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</si>
  <si>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</si>
  <si>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</si>
  <si>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</si>
  <si>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</si>
  <si>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</si>
  <si>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</si>
  <si>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</si>
  <si>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</si>
  <si>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</si>
  <si>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</si>
  <si>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</si>
  <si>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</si>
  <si>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</si>
  <si>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</si>
  <si>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</si>
  <si>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</si>
  <si>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</si>
  <si>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</si>
  <si>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</si>
  <si>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</si>
  <si>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</si>
  <si>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</si>
  <si>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</si>
  <si>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</si>
  <si>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</si>
  <si>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</si>
  <si>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</si>
  <si>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</si>
  <si>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</si>
  <si>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</si>
  <si>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</si>
  <si>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</si>
  <si>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</si>
  <si>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</si>
  <si>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</si>
  <si>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</si>
  <si>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</si>
  <si>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</si>
  <si>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</si>
  <si>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</si>
  <si>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</si>
  <si>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</si>
  <si>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</si>
  <si>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</si>
  <si>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</si>
  <si>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</si>
  <si>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</si>
  <si>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</si>
  <si>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</si>
  <si>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</si>
  <si>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</si>
  <si>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</si>
  <si>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</si>
  <si>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</si>
  <si>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</si>
  <si>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</si>
  <si>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</si>
  <si>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</si>
  <si>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</si>
  <si>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</si>
  <si>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</si>
  <si>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</si>
  <si>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</si>
  <si>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</si>
  <si>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</si>
  <si>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</si>
  <si>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</si>
  <si>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</si>
  <si>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</si>
  <si>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</si>
  <si>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</si>
  <si>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</si>
  <si>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</si>
  <si>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</si>
  <si>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</si>
  <si>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</si>
  <si>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</si>
  <si>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</si>
  <si>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</si>
  <si>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</si>
  <si>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</si>
  <si>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</si>
  <si>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</si>
  <si>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</si>
  <si>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</si>
  <si>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</si>
  <si>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</si>
  <si>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</si>
  <si>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</si>
  <si>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</si>
  <si>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</si>
  <si>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</si>
  <si>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</si>
  <si>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</si>
  <si>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</si>
  <si>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</si>
  <si>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</si>
  <si>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</si>
  <si>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</si>
  <si>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</si>
  <si>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</si>
  <si>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</si>
  <si>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</si>
  <si>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</si>
  <si>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</si>
  <si>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</si>
  <si>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</si>
  <si>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</si>
  <si>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</si>
  <si>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</si>
  <si>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</si>
  <si>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</si>
  <si>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</si>
  <si>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</si>
  <si>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</si>
  <si>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</si>
  <si>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</si>
  <si>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</si>
  <si>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</si>
  <si>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</si>
  <si>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</si>
  <si>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</si>
  <si>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</si>
  <si>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</si>
  <si>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</si>
  <si>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</si>
  <si>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</si>
  <si>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</si>
  <si>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</si>
  <si>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</si>
  <si>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</si>
  <si>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</si>
  <si>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</si>
  <si>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</si>
  <si>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</si>
  <si>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</si>
  <si>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</si>
  <si>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</si>
  <si>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</si>
  <si>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</si>
  <si>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</si>
  <si>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</si>
  <si>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</si>
  <si>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</si>
  <si>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</si>
  <si>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</si>
  <si>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</si>
  <si>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</si>
  <si>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</si>
  <si>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</si>
  <si>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</si>
  <si>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</si>
  <si>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</si>
  <si>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</si>
  <si>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</si>
  <si>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</si>
  <si>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</si>
  <si>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</si>
  <si>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</si>
  <si>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</si>
  <si>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</si>
  <si>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</si>
  <si>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</si>
  <si>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</si>
  <si>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</si>
  <si>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</si>
  <si>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</si>
  <si>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</si>
  <si>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</si>
  <si>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</si>
  <si>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</si>
  <si>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</si>
  <si>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</si>
  <si>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</si>
  <si>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</si>
  <si>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</si>
  <si>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</si>
  <si>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</si>
  <si>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</si>
  <si>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</si>
  <si>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</si>
  <si>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</si>
  <si>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</si>
  <si>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</si>
  <si>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</si>
  <si>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</si>
  <si>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</si>
  <si>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</si>
  <si>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</si>
  <si>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</si>
  <si>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</si>
  <si>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</si>
  <si>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</si>
  <si>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</si>
  <si>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</si>
  <si>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</si>
  <si>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</si>
  <si>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</si>
  <si>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</si>
  <si>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</si>
  <si>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</si>
  <si>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</si>
  <si>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</si>
  <si>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</si>
  <si>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</si>
  <si>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</si>
  <si>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</si>
  <si>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</si>
  <si>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</si>
  <si>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</si>
  <si>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</si>
  <si>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</si>
  <si>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</si>
  <si>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</si>
  <si>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</si>
  <si>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</si>
  <si>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</si>
  <si>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</si>
  <si>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</si>
  <si>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</si>
  <si>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</si>
  <si>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</si>
  <si>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</si>
  <si>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</si>
  <si>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</si>
  <si>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</si>
  <si>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</si>
  <si>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</si>
  <si>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</si>
  <si>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</si>
  <si>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</si>
  <si>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</si>
  <si>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</si>
  <si>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</si>
  <si>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</si>
  <si>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</si>
  <si>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</si>
  <si>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</si>
  <si>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</si>
  <si>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</si>
  <si>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</si>
  <si>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</si>
  <si>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</si>
  <si>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</si>
  <si>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</si>
  <si>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</si>
  <si>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</si>
  <si>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</si>
  <si>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</si>
  <si>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</si>
  <si>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</si>
  <si>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</si>
  <si>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</si>
  <si>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</si>
  <si>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</si>
  <si>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</si>
  <si>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</si>
  <si>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</si>
  <si>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</si>
  <si>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</si>
  <si>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</si>
  <si>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</si>
  <si>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</si>
  <si>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</si>
  <si>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</si>
  <si>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</si>
  <si>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</si>
  <si>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</si>
  <si>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</si>
  <si>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</si>
  <si>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</si>
  <si>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</si>
  <si>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</si>
  <si>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</si>
  <si>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</si>
  <si>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</si>
  <si>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</si>
  <si>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</si>
  <si>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</si>
  <si>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</si>
  <si>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</si>
  <si>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</si>
  <si>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</si>
  <si>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</si>
  <si>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</si>
  <si>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</si>
  <si>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</si>
  <si>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</si>
  <si>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</si>
  <si>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</si>
  <si>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</si>
  <si>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</si>
  <si>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</si>
  <si>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</si>
  <si>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</si>
  <si>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</si>
  <si>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</si>
  <si>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</si>
  <si>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</si>
  <si>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</si>
  <si>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</si>
  <si>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</si>
  <si>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</si>
  <si>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</si>
  <si>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</si>
  <si>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</si>
  <si>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</si>
  <si>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</si>
  <si>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</si>
  <si>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</si>
  <si>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</si>
  <si>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</si>
  <si>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</si>
  <si>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</si>
  <si>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</si>
  <si>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</si>
  <si>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</si>
  <si>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</si>
  <si>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</si>
  <si>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</si>
  <si>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</si>
  <si>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</si>
  <si>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</si>
  <si>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</si>
  <si>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</si>
  <si>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</si>
  <si>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</si>
  <si>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</si>
  <si>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</si>
  <si>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</si>
  <si>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</si>
  <si>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</si>
  <si>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</si>
  <si>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</si>
  <si>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</si>
  <si>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</si>
  <si>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</si>
  <si>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</si>
  <si>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</si>
  <si>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</si>
  <si>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</si>
  <si>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</si>
  <si>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</si>
  <si>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</si>
  <si>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</si>
  <si>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</si>
  <si>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</si>
  <si>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</si>
  <si>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</si>
  <si>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</si>
  <si>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</si>
  <si>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</si>
  <si>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</si>
  <si>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</si>
  <si>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</si>
  <si>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</si>
  <si>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</si>
  <si>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</si>
  <si>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</si>
  <si>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</si>
  <si>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</si>
  <si>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</si>
  <si>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</si>
  <si>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</si>
  <si>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</si>
  <si>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</si>
  <si>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</si>
  <si>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</si>
  <si>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</si>
  <si>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</si>
  <si>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</si>
  <si>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</si>
  <si>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</si>
  <si>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</si>
  <si>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</si>
  <si>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</si>
  <si>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</si>
  <si>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</si>
  <si>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</si>
  <si>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</si>
  <si>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</si>
  <si>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</si>
  <si>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</si>
  <si>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</si>
  <si>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</si>
  <si>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</si>
  <si>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</si>
  <si>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</si>
  <si>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</si>
  <si>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</si>
  <si>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</si>
  <si>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</si>
  <si>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</si>
  <si>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</si>
  <si>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</si>
  <si>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</si>
  <si>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</si>
  <si>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</si>
  <si>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</si>
  <si>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</si>
  <si>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</si>
  <si>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</si>
  <si>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</si>
  <si>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</si>
  <si>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</si>
  <si>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</si>
  <si>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</si>
  <si>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</si>
  <si>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</si>
  <si>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</si>
  <si>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</si>
  <si>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</si>
  <si>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</si>
  <si>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</si>
  <si>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</si>
  <si>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</si>
  <si>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</si>
  <si>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</si>
  <si>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</si>
  <si>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</si>
  <si>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</si>
  <si>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</si>
  <si>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</si>
  <si>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</si>
  <si>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</si>
  <si>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</si>
  <si>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</si>
  <si>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</si>
  <si>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</si>
  <si>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</si>
  <si>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</si>
  <si>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</si>
  <si>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</si>
  <si>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</si>
  <si>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</si>
  <si>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</si>
  <si>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</si>
  <si>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</si>
  <si>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</si>
  <si>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</si>
  <si>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</si>
  <si>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</si>
  <si>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</si>
  <si>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</si>
  <si>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</si>
  <si>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</si>
  <si>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</si>
  <si>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</si>
  <si>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</si>
  <si>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</si>
  <si>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</si>
  <si>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</si>
  <si>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</si>
  <si>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</si>
  <si>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</si>
  <si>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</si>
  <si>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</si>
  <si>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</si>
  <si>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</si>
  <si>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</si>
  <si>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</si>
  <si>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</si>
  <si>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</si>
  <si>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</si>
  <si>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</si>
  <si>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</si>
  <si>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</si>
  <si>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</si>
  <si>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</si>
  <si>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</si>
  <si>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</si>
  <si>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</si>
  <si>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</si>
  <si>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</si>
  <si>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</si>
  <si>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</si>
  <si>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</si>
  <si>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</si>
  <si>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</si>
  <si>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</si>
  <si>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</si>
  <si>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</si>
  <si>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</si>
  <si>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</si>
  <si>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</si>
  <si>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</si>
  <si>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</si>
  <si>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</si>
  <si>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</si>
  <si>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</si>
  <si>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</si>
  <si>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</si>
  <si>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</si>
  <si>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</si>
  <si>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</si>
  <si>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</si>
  <si>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</si>
  <si>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</si>
  <si>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</si>
  <si>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</si>
  <si>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</si>
  <si>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</si>
  <si>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</si>
  <si>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</si>
  <si>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</si>
  <si>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</si>
  <si>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</si>
  <si>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</si>
  <si>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</si>
  <si>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</si>
  <si>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</si>
  <si>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</si>
  <si>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</si>
  <si>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</si>
  <si>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</si>
  <si>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</si>
  <si>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</si>
  <si>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</si>
  <si>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</si>
  <si>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</si>
  <si>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</si>
  <si>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</si>
  <si>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</si>
  <si>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</si>
  <si>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</si>
  <si>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</si>
  <si>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</si>
  <si>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</si>
  <si>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</si>
  <si>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</si>
  <si>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</si>
  <si>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</si>
  <si>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</si>
  <si>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</si>
  <si>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</si>
  <si>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</si>
  <si>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</si>
  <si>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</si>
  <si>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</si>
  <si>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</si>
  <si>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</si>
  <si>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</si>
  <si>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</si>
  <si>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</si>
  <si>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</si>
  <si>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</si>
  <si>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</si>
  <si>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</si>
  <si>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</si>
  <si>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</si>
  <si>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</si>
  <si>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</si>
  <si>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</si>
  <si>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</si>
  <si>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</si>
  <si>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</si>
  <si>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</si>
  <si>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</si>
  <si>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</si>
  <si>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</si>
  <si>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</si>
  <si>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</si>
  <si>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</si>
  <si>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</si>
  <si>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</si>
  <si>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</si>
  <si>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</si>
  <si>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</si>
  <si>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</si>
  <si>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</si>
  <si>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</si>
  <si>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</si>
  <si>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</si>
  <si>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</si>
  <si>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</si>
  <si>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</si>
  <si>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</si>
  <si>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</si>
  <si>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</si>
  <si>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</si>
  <si>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</si>
  <si>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</si>
  <si>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</si>
  <si>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</si>
  <si>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</si>
  <si>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</si>
  <si>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</si>
  <si>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</si>
  <si>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</si>
  <si>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</si>
  <si>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</si>
  <si>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</si>
  <si>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</si>
  <si>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</si>
  <si>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</si>
  <si>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</si>
  <si>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</si>
  <si>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</si>
  <si>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</si>
  <si>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</si>
  <si>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</si>
  <si>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</si>
  <si>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</si>
  <si>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</si>
  <si>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</si>
  <si>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</si>
  <si>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</si>
  <si>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</si>
  <si>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</si>
  <si>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</si>
  <si>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</si>
  <si>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</si>
  <si>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</si>
  <si>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</si>
  <si>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</si>
  <si>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</si>
  <si>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</si>
  <si>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</si>
  <si>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</si>
  <si>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</si>
  <si>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</si>
  <si>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</si>
  <si>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</si>
  <si>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</si>
  <si>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</si>
  <si>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</si>
  <si>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</si>
  <si>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</si>
  <si>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</si>
  <si>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</si>
  <si>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</si>
  <si>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</si>
  <si>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</si>
  <si>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</si>
  <si>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</si>
  <si>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</si>
  <si>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</si>
  <si>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</si>
  <si>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</si>
  <si>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</si>
  <si>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</si>
  <si>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</si>
  <si>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</si>
  <si>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</si>
  <si>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</si>
  <si>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</si>
  <si>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</si>
  <si>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</si>
  <si>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</si>
  <si>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</si>
  <si>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</si>
  <si>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</si>
  <si>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</si>
  <si>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</si>
  <si>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</si>
  <si>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</si>
  <si>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</si>
  <si>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</si>
  <si>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</si>
  <si>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</si>
  <si>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</si>
  <si>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</si>
  <si>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</si>
  <si>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</si>
  <si>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</si>
  <si>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</si>
  <si>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</si>
  <si>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</si>
  <si>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</si>
  <si>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</si>
  <si>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</si>
  <si>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</si>
  <si>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</si>
  <si>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</si>
  <si>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</si>
  <si>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</si>
  <si>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</si>
  <si>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</si>
  <si>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</si>
  <si>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</si>
  <si>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</si>
  <si>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</si>
  <si>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</si>
  <si>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</si>
  <si>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</si>
  <si>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</si>
  <si>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</si>
  <si>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</si>
  <si>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</si>
  <si>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</si>
  <si>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</si>
  <si>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</si>
  <si>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</si>
  <si>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</si>
  <si>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</si>
  <si>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</si>
  <si>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</si>
  <si>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</si>
  <si>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</si>
  <si>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</si>
  <si>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</si>
  <si>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</si>
  <si>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</si>
  <si>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</si>
  <si>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</si>
  <si>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</si>
  <si>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</si>
  <si>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</si>
  <si>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</si>
  <si>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</si>
  <si>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</si>
  <si>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</si>
  <si>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</si>
  <si>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</si>
  <si>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</si>
  <si>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</si>
  <si>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</si>
  <si>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</si>
  <si>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</si>
  <si>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</si>
  <si>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</si>
  <si>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</si>
  <si>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</si>
  <si>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</si>
  <si>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</si>
  <si>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</si>
  <si>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</si>
  <si>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</si>
  <si>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</si>
  <si>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</si>
  <si>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</si>
  <si>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</si>
  <si>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</si>
  <si>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</si>
  <si>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</si>
  <si>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</si>
  <si>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</si>
  <si>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</si>
  <si>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</si>
  <si>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</si>
  <si>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</si>
  <si>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</si>
  <si>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</si>
  <si>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</si>
  <si>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</si>
  <si>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</si>
  <si>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</si>
  <si>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</si>
  <si>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</si>
  <si>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</si>
  <si>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</si>
  <si>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</si>
  <si>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</si>
  <si>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</si>
  <si>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</si>
  <si>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</si>
  <si>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</si>
  <si>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</si>
  <si>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</si>
  <si>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</si>
  <si>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</si>
  <si>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</si>
  <si>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</si>
  <si>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</si>
  <si>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</si>
  <si>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</si>
  <si>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</si>
  <si>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</si>
  <si>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</si>
  <si>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</si>
  <si>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</si>
  <si>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</si>
  <si>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</si>
  <si>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</si>
  <si>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</si>
  <si>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</si>
  <si>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</si>
  <si>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</si>
  <si>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</si>
  <si>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</si>
  <si>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</si>
  <si>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</si>
  <si>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</si>
  <si>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</si>
  <si>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</si>
  <si>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</si>
  <si>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</si>
  <si>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</si>
  <si>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</si>
  <si>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</si>
  <si>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</si>
  <si>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</si>
  <si>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</si>
  <si>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</si>
  <si>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</si>
  <si>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</si>
  <si>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</si>
  <si>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</si>
  <si>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</si>
  <si>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</si>
  <si>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</si>
  <si>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</si>
  <si>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</si>
  <si>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</si>
  <si>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</si>
  <si>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</si>
  <si>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</si>
  <si>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</si>
  <si>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</si>
  <si>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</si>
  <si>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</si>
  <si>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</si>
  <si>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</si>
  <si>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</si>
  <si>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</si>
  <si>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</si>
  <si>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</si>
  <si>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</si>
  <si>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</si>
  <si>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</si>
  <si>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</si>
  <si>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</si>
  <si>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</si>
  <si>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</si>
  <si>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</si>
  <si>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</si>
  <si>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</si>
  <si>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</si>
  <si>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</si>
  <si>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</si>
  <si>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</si>
  <si>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</si>
  <si>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</si>
  <si>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</si>
  <si>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</si>
  <si>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</si>
  <si>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</si>
  <si>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</si>
  <si>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</si>
  <si>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</si>
  <si>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</si>
  <si>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</si>
  <si>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</si>
  <si>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</si>
  <si>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</si>
  <si>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</si>
  <si>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</si>
  <si>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</si>
  <si>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</si>
  <si>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</si>
  <si>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</si>
  <si>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</si>
  <si>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</si>
  <si>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</si>
  <si>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</si>
  <si>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</si>
  <si>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</si>
  <si>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</si>
  <si>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</si>
  <si>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</si>
  <si>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</si>
  <si>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</si>
  <si>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</si>
  <si>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</si>
  <si>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</si>
  <si>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</si>
  <si>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</si>
  <si>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</si>
  <si>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</si>
  <si>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</si>
  <si>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</si>
  <si>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</si>
  <si>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</si>
  <si>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</si>
  <si>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</si>
  <si>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</si>
  <si>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</si>
  <si>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</si>
  <si>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</si>
  <si>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</si>
  <si>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</si>
  <si>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</si>
  <si>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</si>
  <si>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</si>
  <si>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</si>
  <si>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</si>
  <si>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</si>
  <si>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</si>
  <si>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</si>
  <si>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</si>
  <si>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</si>
  <si>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</si>
  <si>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</si>
  <si>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</si>
  <si>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</si>
  <si>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</si>
  <si>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</si>
  <si>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</si>
  <si>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</si>
  <si>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</si>
  <si>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</si>
  <si>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</si>
  <si>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</si>
  <si>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</si>
  <si>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</si>
  <si>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</si>
  <si>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</si>
  <si>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</si>
  <si>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</si>
  <si>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</si>
  <si>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</si>
  <si>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</si>
  <si>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</si>
  <si>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</si>
  <si>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</si>
  <si>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</si>
  <si>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</si>
  <si>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</si>
  <si>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</si>
  <si>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</si>
  <si>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</si>
  <si>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</si>
  <si>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</si>
  <si>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</si>
  <si>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</si>
  <si>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</si>
  <si>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</si>
  <si>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</si>
  <si>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</si>
  <si>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</si>
  <si>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</si>
  <si>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</si>
  <si>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</si>
  <si>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</si>
  <si>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</si>
  <si>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</si>
  <si>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</si>
  <si>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</si>
  <si>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</si>
  <si>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</si>
  <si>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</si>
  <si>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</si>
  <si>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</si>
  <si>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</si>
  <si>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</si>
  <si>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</si>
  <si>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</si>
  <si>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</si>
  <si>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</si>
  <si>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</si>
  <si>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</si>
  <si>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</si>
  <si>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</si>
  <si>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</si>
  <si>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</si>
  <si>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</si>
  <si>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</si>
  <si>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</si>
  <si>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</si>
  <si>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</si>
  <si>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</si>
  <si>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</si>
  <si>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</si>
  <si>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</si>
  <si>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</si>
  <si>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</si>
  <si>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</si>
  <si>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</si>
  <si>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</si>
  <si>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</si>
  <si>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</si>
  <si>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</si>
  <si>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</si>
  <si>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</si>
  <si>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</si>
  <si>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</si>
  <si>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</si>
  <si>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</si>
  <si>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</si>
  <si>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</si>
  <si>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</si>
  <si>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</si>
  <si>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</si>
  <si>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</si>
  <si>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</si>
  <si>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</si>
  <si>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</si>
  <si>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</si>
  <si>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</si>
  <si>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</si>
  <si>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</si>
  <si>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</si>
  <si>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</si>
  <si>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</si>
  <si>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</si>
  <si>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</si>
  <si>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</si>
  <si>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</si>
  <si>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</si>
  <si>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</si>
  <si>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</si>
  <si>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</si>
  <si>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</si>
  <si>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</si>
  <si>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</si>
  <si>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</si>
  <si>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</si>
  <si>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</si>
  <si>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</si>
  <si>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</si>
  <si>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</si>
  <si>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</si>
  <si>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</si>
  <si>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</si>
  <si>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</si>
  <si>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</si>
  <si>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</si>
  <si>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</si>
  <si>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</si>
  <si>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</si>
  <si>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</si>
  <si>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</si>
  <si>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</si>
  <si>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</si>
  <si>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</si>
  <si>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</si>
  <si>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</si>
  <si>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</si>
  <si>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</si>
  <si>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</si>
  <si>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</si>
  <si>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</si>
  <si>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</si>
  <si>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</si>
  <si>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</si>
  <si>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</si>
  <si>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</si>
  <si>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</si>
  <si>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</si>
  <si>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</si>
  <si>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</si>
  <si>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</si>
  <si>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</si>
  <si>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</si>
  <si>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</si>
  <si>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</si>
  <si>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</si>
  <si>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</si>
  <si>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</si>
  <si>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</si>
  <si>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</si>
  <si>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</si>
  <si>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</si>
  <si>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</si>
  <si>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</si>
  <si>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</si>
  <si>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</si>
  <si>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</si>
  <si>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</si>
  <si>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</si>
  <si>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</si>
  <si>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</si>
  <si>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</si>
  <si>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</si>
  <si>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</si>
  <si>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</si>
  <si>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</si>
  <si>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</si>
  <si>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</si>
  <si>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</si>
  <si>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</si>
  <si>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</si>
  <si>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</si>
  <si>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</si>
  <si>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</si>
  <si>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</si>
  <si>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</si>
  <si>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</si>
  <si>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</si>
  <si>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</si>
  <si>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</si>
  <si>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</si>
  <si>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</si>
  <si>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</si>
  <si>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</si>
  <si>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</si>
  <si>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</si>
  <si>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</si>
  <si>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</si>
  <si>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</si>
  <si>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</si>
  <si>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</si>
  <si>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</si>
  <si>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</si>
  <si>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</si>
  <si>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</si>
  <si>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</si>
  <si>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</si>
  <si>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</si>
  <si>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</si>
  <si>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</si>
  <si>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</si>
  <si>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</si>
  <si>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</si>
  <si>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</si>
  <si>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</si>
  <si>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</si>
  <si>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</si>
  <si>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</si>
  <si>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</si>
  <si>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</si>
  <si>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</si>
  <si>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</si>
  <si>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</si>
  <si>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</si>
  <si>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</si>
  <si>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</si>
  <si>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</si>
  <si>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</si>
  <si>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</si>
  <si>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</si>
  <si>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</si>
  <si>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</si>
  <si>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</si>
  <si>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</si>
  <si>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</si>
  <si>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</si>
  <si>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</si>
  <si>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</si>
  <si>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</si>
  <si>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</si>
  <si>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</si>
  <si>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</si>
  <si>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</si>
  <si>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</si>
  <si>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</si>
  <si>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</si>
  <si>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</si>
  <si>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</si>
  <si>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</si>
  <si>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</si>
  <si>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</si>
  <si>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</si>
  <si>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</si>
  <si>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</si>
  <si>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</si>
  <si>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</si>
  <si>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</si>
  <si>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</si>
  <si>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</si>
  <si>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</si>
  <si>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</si>
  <si>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</si>
  <si>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</si>
  <si>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</si>
  <si>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</si>
  <si>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</si>
  <si>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</si>
  <si>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</si>
  <si>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</si>
  <si>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</si>
  <si>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</si>
  <si>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</si>
  <si>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</si>
  <si>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</si>
  <si>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</si>
  <si>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</si>
  <si>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</si>
  <si>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</si>
  <si>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</si>
  <si>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</si>
  <si>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</si>
  <si>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</si>
  <si>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</si>
  <si>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</si>
  <si>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</si>
  <si>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</si>
  <si>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</si>
  <si>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</si>
  <si>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</si>
  <si>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</si>
  <si>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</si>
  <si>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</si>
  <si>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</si>
  <si>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</si>
  <si>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</si>
  <si>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</si>
  <si>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</si>
  <si>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</si>
  <si>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</si>
  <si>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</si>
  <si>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</si>
  <si>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</si>
  <si>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</si>
  <si>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</si>
  <si>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</si>
  <si>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</si>
  <si>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</si>
  <si>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</si>
  <si>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</si>
  <si>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</si>
  <si>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</si>
  <si>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</si>
  <si>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</si>
  <si>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</si>
  <si>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</si>
  <si>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</si>
  <si>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</si>
  <si>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</si>
  <si>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</si>
  <si>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</si>
  <si>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</si>
  <si>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</si>
  <si>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</si>
  <si>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</si>
  <si>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</si>
  <si>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</si>
  <si>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</si>
  <si>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</si>
  <si>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</si>
  <si>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</si>
  <si>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</si>
  <si>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</si>
  <si>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</si>
  <si>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</si>
  <si>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</si>
  <si>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</si>
  <si>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</si>
  <si>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</si>
  <si>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</si>
  <si>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</si>
  <si>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</si>
  <si>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</si>
  <si>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</si>
  <si>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</si>
  <si>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</si>
  <si>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</si>
  <si>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</si>
  <si>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</si>
  <si>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</si>
  <si>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</si>
  <si>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</si>
  <si>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</si>
  <si>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</si>
  <si>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</si>
  <si>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</si>
  <si>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</si>
  <si>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</si>
  <si>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</si>
  <si>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</si>
  <si>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</si>
  <si>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</si>
  <si>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</si>
  <si>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</si>
  <si>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</si>
  <si>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</si>
  <si>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</si>
  <si>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</si>
  <si>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</si>
  <si>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</si>
  <si>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</si>
  <si>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</si>
  <si>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</si>
  <si>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</si>
  <si>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</si>
  <si>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</si>
  <si>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</si>
  <si>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</si>
  <si>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</si>
  <si>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</si>
  <si>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</si>
  <si>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</si>
  <si>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</si>
  <si>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</si>
  <si>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</si>
  <si>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</si>
  <si>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</si>
  <si>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</si>
  <si>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</si>
  <si>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</si>
  <si>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</si>
  <si>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</si>
  <si>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</si>
  <si>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</si>
  <si>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</si>
  <si>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</si>
  <si>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</si>
  <si>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</si>
  <si>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</si>
  <si>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</si>
  <si>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</si>
  <si>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</si>
  <si>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</si>
  <si>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</si>
  <si>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</si>
  <si>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</si>
  <si>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</si>
  <si>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</si>
  <si>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</si>
  <si>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</si>
  <si>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</si>
  <si>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</si>
  <si>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</si>
  <si>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</si>
  <si>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</si>
  <si>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</si>
  <si>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</si>
  <si>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</si>
  <si>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</si>
  <si>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</si>
  <si>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</si>
  <si>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</si>
  <si>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</si>
  <si>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</si>
  <si>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</si>
  <si>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</si>
  <si>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</si>
  <si>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</si>
  <si>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</si>
  <si>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</si>
  <si>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</si>
  <si>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</si>
  <si>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</si>
  <si>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</si>
  <si>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</si>
  <si>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</si>
  <si>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</si>
  <si>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</si>
  <si>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</si>
  <si>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</si>
  <si>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</si>
  <si>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</si>
  <si>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</si>
  <si>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</si>
  <si>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</si>
  <si>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</si>
  <si>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</si>
  <si>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</si>
  <si>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</si>
  <si>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</si>
  <si>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</si>
  <si>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</si>
  <si>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</si>
  <si>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</si>
  <si>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</si>
  <si>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</si>
  <si>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</si>
  <si>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</si>
  <si>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</si>
  <si>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</si>
  <si>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</si>
  <si>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</si>
  <si>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</si>
  <si>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</si>
  <si>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</si>
  <si>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</si>
  <si>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</si>
  <si>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</si>
  <si>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</si>
  <si>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</si>
  <si>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</si>
  <si>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</si>
  <si>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</si>
  <si>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</si>
  <si>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</si>
  <si>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</si>
  <si>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</si>
  <si>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</si>
  <si>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</si>
  <si>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</si>
  <si>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</si>
  <si>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</si>
  <si>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</si>
  <si>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</si>
  <si>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</si>
  <si>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</si>
  <si>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</si>
  <si>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</si>
  <si>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</si>
  <si>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</si>
  <si>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</si>
  <si>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</si>
  <si>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</si>
  <si>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</si>
  <si>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</si>
  <si>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</si>
  <si>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</si>
  <si>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</si>
  <si>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</si>
  <si>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</si>
  <si>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</si>
  <si>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</si>
  <si>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</si>
  <si>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</si>
  <si>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</si>
  <si>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</si>
  <si>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</si>
  <si>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</si>
  <si>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</si>
  <si>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</si>
  <si>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</si>
  <si>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</si>
  <si>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</si>
  <si>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</si>
  <si>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</si>
  <si>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</si>
  <si>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</si>
  <si>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</si>
  <si>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</si>
  <si>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</si>
  <si>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</si>
  <si>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</si>
  <si>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</si>
  <si>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</si>
  <si>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</si>
  <si>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</si>
  <si>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</si>
  <si>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</si>
  <si>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</si>
  <si>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</si>
  <si>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</si>
  <si>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</si>
  <si>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</si>
  <si>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</si>
  <si>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</si>
  <si>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</si>
  <si>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</si>
  <si>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</si>
  <si>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</si>
  <si>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</si>
  <si>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</si>
  <si>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</si>
  <si>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</si>
  <si>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</si>
  <si>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</si>
  <si>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</si>
  <si>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</si>
  <si>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</si>
  <si>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</si>
  <si>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</si>
  <si>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</si>
  <si>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</si>
  <si>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</si>
  <si>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</si>
  <si>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</si>
  <si>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</si>
  <si>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</si>
  <si>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</si>
  <si>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</si>
  <si>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</si>
  <si>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</si>
  <si>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</si>
  <si>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</si>
  <si>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</si>
  <si>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</si>
  <si>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</si>
  <si>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</si>
  <si>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</si>
  <si>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</si>
  <si>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</si>
  <si>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</si>
  <si>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</si>
  <si>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</si>
  <si>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</si>
  <si>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</si>
  <si>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</si>
  <si>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</si>
  <si>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</si>
  <si>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</si>
  <si>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</si>
  <si>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</si>
  <si>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</si>
  <si>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</si>
  <si>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</si>
  <si>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</si>
  <si>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</si>
  <si>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</si>
  <si>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</si>
  <si>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</si>
  <si>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</si>
  <si>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</si>
  <si>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</si>
  <si>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</si>
  <si>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</si>
  <si>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</si>
  <si>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</si>
  <si>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</si>
  <si>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</si>
  <si>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</si>
  <si>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</si>
  <si>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</si>
  <si>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</si>
  <si>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</si>
  <si>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</si>
  <si>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</si>
  <si>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</si>
  <si>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</si>
  <si>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</si>
  <si>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</si>
  <si>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</si>
  <si>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</si>
  <si>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</si>
  <si>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</si>
  <si>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</si>
  <si>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</si>
  <si>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</si>
  <si>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</si>
  <si>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</si>
  <si>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</si>
  <si>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</si>
  <si>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</si>
  <si>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</si>
  <si>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</si>
  <si>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</si>
  <si>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</si>
  <si>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</si>
  <si>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</si>
  <si>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</si>
  <si>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</si>
  <si>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</si>
  <si>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</si>
  <si>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</si>
  <si>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</si>
  <si>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</si>
  <si>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</si>
  <si>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</si>
  <si>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</si>
  <si>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</si>
  <si>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</si>
  <si>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</si>
  <si>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</si>
  <si>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</si>
  <si>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</si>
  <si>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</si>
  <si>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</si>
  <si>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</si>
  <si>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</si>
  <si>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</si>
  <si>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</si>
  <si>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</si>
  <si>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</si>
  <si>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</si>
  <si>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</si>
  <si>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</si>
  <si>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</si>
  <si>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</si>
  <si>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</si>
  <si>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</si>
  <si>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</si>
  <si>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</si>
  <si>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</si>
  <si>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</si>
  <si>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</si>
  <si>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</si>
  <si>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</si>
  <si>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</si>
  <si>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</si>
  <si>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</si>
  <si>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</si>
  <si>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</si>
  <si>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</si>
  <si>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</si>
  <si>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</si>
  <si>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</si>
  <si>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</si>
  <si>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</si>
  <si>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</si>
  <si>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</si>
  <si>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</si>
  <si>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</si>
  <si>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</si>
  <si>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</si>
  <si>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</si>
  <si>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</si>
  <si>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</si>
  <si>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</si>
  <si>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</si>
  <si>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</si>
  <si>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</si>
  <si>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</si>
  <si>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</si>
  <si>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</si>
  <si>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</si>
  <si>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</si>
  <si>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</si>
  <si>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</si>
  <si>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</si>
  <si>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</si>
  <si>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</si>
  <si>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</si>
  <si>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</si>
  <si>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</si>
  <si>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</si>
  <si>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</si>
  <si>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</si>
  <si>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</si>
  <si>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</si>
  <si>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</si>
  <si>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</si>
  <si>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</si>
  <si>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</si>
  <si>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</si>
  <si>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</si>
  <si>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</si>
  <si>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</si>
  <si>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</si>
  <si>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</si>
  <si>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</si>
  <si>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</si>
  <si>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</si>
  <si>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</si>
  <si>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</si>
  <si>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</si>
  <si>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</si>
  <si>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</si>
  <si>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</si>
  <si>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</si>
  <si>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</si>
  <si>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</si>
  <si>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</si>
  <si>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</si>
  <si>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</si>
  <si>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</si>
  <si>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</si>
  <si>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</si>
  <si>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</si>
  <si>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</si>
  <si>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</si>
  <si>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</si>
  <si>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</si>
  <si>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</si>
  <si>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</si>
  <si>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</si>
  <si>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</si>
  <si>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</si>
  <si>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</si>
  <si>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</si>
  <si>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</si>
  <si>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</si>
  <si>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</si>
  <si>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</si>
  <si>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</si>
  <si>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</si>
  <si>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</si>
  <si>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</si>
  <si>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</si>
  <si>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</si>
  <si>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</si>
  <si>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</si>
  <si>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</si>
  <si>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</si>
  <si>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</si>
  <si>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</si>
  <si>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</si>
  <si>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</si>
  <si>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</si>
  <si>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</si>
  <si>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</si>
  <si>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</si>
  <si>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</si>
  <si>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</si>
  <si>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</si>
  <si>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</si>
  <si>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</si>
  <si>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</si>
  <si>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</si>
  <si>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</si>
  <si>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</si>
  <si>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</si>
  <si>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</si>
  <si>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</si>
  <si>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</si>
  <si>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</si>
  <si>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</si>
  <si>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</si>
  <si>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</si>
  <si>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</si>
  <si>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</si>
  <si>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</si>
  <si>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</si>
  <si>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</si>
  <si>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</si>
  <si>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</si>
  <si>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</si>
  <si>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</si>
  <si>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</si>
  <si>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</si>
  <si>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</si>
  <si>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</si>
  <si>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</si>
  <si>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</si>
  <si>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</si>
  <si>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</si>
  <si>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</si>
  <si>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</si>
  <si>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</si>
  <si>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</si>
  <si>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</si>
  <si>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</si>
  <si>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</si>
  <si>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</si>
  <si>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</si>
  <si>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</si>
  <si>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</si>
  <si>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</si>
  <si>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</si>
  <si>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</si>
  <si>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</si>
  <si>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</si>
  <si>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</si>
  <si>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</si>
  <si>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</si>
  <si>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</si>
  <si>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</si>
  <si>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</si>
  <si>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</si>
  <si>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</si>
  <si>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</si>
  <si>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</si>
  <si>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</si>
  <si>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</si>
  <si>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</si>
  <si>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</si>
  <si>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</si>
  <si>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</si>
  <si>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</si>
  <si>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</si>
  <si>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</si>
  <si>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</si>
  <si>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</si>
  <si>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</si>
  <si>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</si>
  <si>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</si>
  <si>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</si>
  <si>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</si>
  <si>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</si>
  <si>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</si>
  <si>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</si>
  <si>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</si>
  <si>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</si>
  <si>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</si>
  <si>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</si>
  <si>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</si>
  <si>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</si>
  <si>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</si>
  <si>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</si>
  <si>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</si>
  <si>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</si>
  <si>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</si>
  <si>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</si>
  <si>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</si>
  <si>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</si>
  <si>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</si>
  <si>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</si>
  <si>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</si>
  <si>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</si>
  <si>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</si>
  <si>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</si>
  <si>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</si>
  <si>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</si>
  <si>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</si>
  <si>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</si>
  <si>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</si>
  <si>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</si>
  <si>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</si>
  <si>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</si>
  <si>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</si>
  <si>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</si>
  <si>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</si>
  <si>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</si>
  <si>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</si>
  <si>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</si>
  <si>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</si>
  <si>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</si>
  <si>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</si>
  <si>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</si>
  <si>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</si>
  <si>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</si>
  <si>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</si>
  <si>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</si>
  <si>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</si>
  <si>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</si>
  <si>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</si>
  <si>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</si>
  <si>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</si>
  <si>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</si>
  <si>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</si>
  <si>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</si>
  <si>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</si>
  <si>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</si>
  <si>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</si>
  <si>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</si>
  <si>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</si>
  <si>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</si>
  <si>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</si>
  <si>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</si>
  <si>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</si>
  <si>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</si>
  <si>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</si>
  <si>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</si>
  <si>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</si>
  <si>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</si>
  <si>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</si>
  <si>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</si>
  <si>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</si>
  <si>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</si>
  <si>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</si>
  <si>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</si>
  <si>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</si>
  <si>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</si>
  <si>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</si>
  <si>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</si>
  <si>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</si>
  <si>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</si>
  <si>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</si>
  <si>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</si>
  <si>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</si>
  <si>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</si>
  <si>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</si>
  <si>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</si>
  <si>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</si>
  <si>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</si>
  <si>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</si>
  <si>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</si>
  <si>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</si>
  <si>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</si>
  <si>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</si>
  <si>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</si>
  <si>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</si>
  <si>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</si>
  <si>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</si>
  <si>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</si>
  <si>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</si>
  <si>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</si>
  <si>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</si>
  <si>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</si>
  <si>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</si>
  <si>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</si>
  <si>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</si>
  <si>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</si>
  <si>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</si>
  <si>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</si>
  <si>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</si>
  <si>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</si>
  <si>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</si>
  <si>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</si>
  <si>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</si>
  <si>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</si>
  <si>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</si>
  <si>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</si>
  <si>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</si>
  <si>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</si>
  <si>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</si>
  <si>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</si>
  <si>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</si>
  <si>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</si>
  <si>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</si>
  <si>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</si>
  <si>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</si>
  <si>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</si>
  <si>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</si>
  <si>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</si>
  <si>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</si>
  <si>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</si>
  <si>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</si>
  <si>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</si>
  <si>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</si>
  <si>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</si>
  <si>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</si>
  <si>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</si>
  <si>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</si>
  <si>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</si>
  <si>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</si>
  <si>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</si>
  <si>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</si>
  <si>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</si>
  <si>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</si>
  <si>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</si>
  <si>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</si>
  <si>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</si>
  <si>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</si>
  <si>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</si>
  <si>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</si>
  <si>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</si>
  <si>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</si>
  <si>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</si>
  <si>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</si>
  <si>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</si>
  <si>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</si>
  <si>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</si>
  <si>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</si>
  <si>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</si>
  <si>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</si>
  <si>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</si>
  <si>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</si>
  <si>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</si>
  <si>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</si>
  <si>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</si>
  <si>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</si>
  <si>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</si>
  <si>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</si>
  <si>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</si>
  <si>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</si>
  <si>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</si>
  <si>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</si>
  <si>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</si>
  <si>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</si>
  <si>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</si>
  <si>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</si>
  <si>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</si>
  <si>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</si>
  <si>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</si>
  <si>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</si>
  <si>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</si>
  <si>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</si>
  <si>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</si>
  <si>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</si>
  <si>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</si>
  <si>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</si>
  <si>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</si>
  <si>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</si>
  <si>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</si>
  <si>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</si>
  <si>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</si>
  <si>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</si>
  <si>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</si>
  <si>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</si>
  <si>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</si>
  <si>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</si>
  <si>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</si>
  <si>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</si>
  <si>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</si>
  <si>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</si>
  <si>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</si>
  <si>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</si>
  <si>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</si>
  <si>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</si>
  <si>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</si>
  <si>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</si>
  <si>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</si>
  <si>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</si>
  <si>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</si>
  <si>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</si>
  <si>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</si>
  <si>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</si>
  <si>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</si>
  <si>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</si>
  <si>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</si>
  <si>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</si>
  <si>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</si>
  <si>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</si>
  <si>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</si>
  <si>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</si>
  <si>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</si>
  <si>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</si>
  <si>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</si>
  <si>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</si>
  <si>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</si>
  <si>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</si>
  <si>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</si>
  <si>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</si>
  <si>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</si>
  <si>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</si>
  <si>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</si>
  <si>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</si>
  <si>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</si>
  <si>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</si>
  <si>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</si>
  <si>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</si>
  <si>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</si>
  <si>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</si>
  <si>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</si>
  <si>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</si>
  <si>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</si>
  <si>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</si>
  <si>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</si>
  <si>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</si>
  <si>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</si>
  <si>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</si>
  <si>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</si>
  <si>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</si>
  <si>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</si>
  <si>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</si>
  <si>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</si>
  <si>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</si>
  <si>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</si>
  <si>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</si>
  <si>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</si>
  <si>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</si>
  <si>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</si>
  <si>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</si>
  <si>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</si>
  <si>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</si>
  <si>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</si>
  <si>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</si>
  <si>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</si>
  <si>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</si>
  <si>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</si>
  <si>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</si>
  <si>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</si>
  <si>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</si>
  <si>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</si>
  <si>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</si>
  <si>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</si>
  <si>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</si>
  <si>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</si>
  <si>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</si>
  <si>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</si>
  <si>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</si>
  <si>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</si>
  <si>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</si>
  <si>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</si>
  <si>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</si>
  <si>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</si>
  <si>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</si>
  <si>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</si>
  <si>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</si>
  <si>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</si>
  <si>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</si>
  <si>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</si>
  <si>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</si>
  <si>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</si>
  <si>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</si>
  <si>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</si>
  <si>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</si>
  <si>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</si>
  <si>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</si>
  <si>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</si>
  <si>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</si>
  <si>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</si>
  <si>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</si>
  <si>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</si>
  <si>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</si>
  <si>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</si>
  <si>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</si>
  <si>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</si>
  <si>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</si>
  <si>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</si>
  <si>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</si>
  <si>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</si>
  <si>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</si>
  <si>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</si>
  <si>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</si>
  <si>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</si>
  <si>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</si>
  <si>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</si>
  <si>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</si>
  <si>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</si>
  <si>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</si>
  <si>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</si>
  <si>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</si>
  <si>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</si>
  <si>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</si>
  <si>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</si>
  <si>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</si>
  <si>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</si>
  <si>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</si>
  <si>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</si>
  <si>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</si>
  <si>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</si>
  <si>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</si>
  <si>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</si>
  <si>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</si>
  <si>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</si>
  <si>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</si>
  <si>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</si>
  <si>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</si>
  <si>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</si>
  <si>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</si>
  <si>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</si>
  <si>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</si>
  <si>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</si>
  <si>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</si>
  <si>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</si>
  <si>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</si>
  <si>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</si>
  <si>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</si>
  <si>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</si>
  <si>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</si>
  <si>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</si>
  <si>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</si>
  <si>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</si>
  <si>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</si>
  <si>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</si>
  <si>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</si>
  <si>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</si>
  <si>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</si>
  <si>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</si>
  <si>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</si>
  <si>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</si>
  <si>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</si>
  <si>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</si>
  <si>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</si>
  <si>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</si>
  <si>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</si>
  <si>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</si>
  <si>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</si>
  <si>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</si>
  <si>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</si>
  <si>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</si>
  <si>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</si>
  <si>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</si>
  <si>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</si>
  <si>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</si>
  <si>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</si>
  <si>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</si>
  <si>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</si>
  <si>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</si>
  <si>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</si>
  <si>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</si>
  <si>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</si>
  <si>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</si>
  <si>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</si>
  <si>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</si>
  <si>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</si>
  <si>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</si>
  <si>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</si>
  <si>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</si>
  <si>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</si>
  <si>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</si>
  <si>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</si>
  <si>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</si>
  <si>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</si>
  <si>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</si>
  <si>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</si>
  <si>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</si>
  <si>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</si>
  <si>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</si>
  <si>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</si>
  <si>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</si>
  <si>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</si>
  <si>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</si>
  <si>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</si>
  <si>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</si>
  <si>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</si>
  <si>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</si>
  <si>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</si>
  <si>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</si>
  <si>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</si>
  <si>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</si>
  <si>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</si>
  <si>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</si>
  <si>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</si>
  <si>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</si>
  <si>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</si>
  <si>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</si>
  <si>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</si>
  <si>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</si>
  <si>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</si>
  <si>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</si>
  <si>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</si>
  <si>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</si>
  <si>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</si>
  <si>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</si>
  <si>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</si>
  <si>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</si>
  <si>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</si>
  <si>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</si>
  <si>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</si>
  <si>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</si>
  <si>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</si>
  <si>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</si>
  <si>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</si>
  <si>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</si>
  <si>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</si>
  <si>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</si>
  <si>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</si>
  <si>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</si>
  <si>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</si>
  <si>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</si>
  <si>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</si>
  <si>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</si>
  <si>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</si>
  <si>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</si>
  <si>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</si>
  <si>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</si>
  <si>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</si>
  <si>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</si>
  <si>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</si>
  <si>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</si>
  <si>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</si>
  <si>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</si>
  <si>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</si>
  <si>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</si>
  <si>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</si>
  <si>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</si>
  <si>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</si>
  <si>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</si>
  <si>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</si>
  <si>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</si>
  <si>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</si>
  <si>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</si>
  <si>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</si>
  <si>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</si>
  <si>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</si>
  <si>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</si>
  <si>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</si>
  <si>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</si>
  <si>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</si>
  <si>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</si>
  <si>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</si>
  <si>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</si>
  <si>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</si>
  <si>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</si>
  <si>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</si>
  <si>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</si>
  <si>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</si>
  <si>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</si>
  <si>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</si>
  <si>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</si>
  <si>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</si>
  <si>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</si>
  <si>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</si>
  <si>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</si>
  <si>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</si>
  <si>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</si>
  <si>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</si>
  <si>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</si>
  <si>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</si>
  <si>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</si>
  <si>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</si>
  <si>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</si>
  <si>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</si>
  <si>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</si>
  <si>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</si>
  <si>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</si>
  <si>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</si>
  <si>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</si>
  <si>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</si>
  <si>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</si>
  <si>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</si>
  <si>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</si>
  <si>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</si>
  <si>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</si>
  <si>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</si>
  <si>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</si>
  <si>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</si>
  <si>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</si>
  <si>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</si>
  <si>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</si>
  <si>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</si>
  <si>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</si>
  <si>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</si>
  <si>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</si>
  <si>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</si>
  <si>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</si>
  <si>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</si>
  <si>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</si>
  <si>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</si>
  <si>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</si>
  <si>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</si>
  <si>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</si>
  <si>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</si>
  <si>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</si>
  <si>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</si>
  <si>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</si>
  <si>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</si>
  <si>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</si>
  <si>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</si>
  <si>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</si>
  <si>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</si>
  <si>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</si>
  <si>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</si>
  <si>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</si>
  <si>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</si>
  <si>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</si>
  <si>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</si>
  <si>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</si>
  <si>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</si>
  <si>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</si>
  <si>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</si>
  <si>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</si>
  <si>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</si>
  <si>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</si>
  <si>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</si>
  <si>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</si>
  <si>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</si>
  <si>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</si>
  <si>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</si>
  <si>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</si>
  <si>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</si>
  <si>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</si>
  <si>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</si>
  <si>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</si>
  <si>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</si>
  <si>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</si>
  <si>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</si>
  <si>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</si>
  <si>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</si>
  <si>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</si>
  <si>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</si>
  <si>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</si>
  <si>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</si>
  <si>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</si>
  <si>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</si>
  <si>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</si>
  <si>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</si>
  <si>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</si>
  <si>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</si>
  <si>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</si>
  <si>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</si>
  <si>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</si>
  <si>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</si>
  <si>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</si>
  <si>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</si>
  <si>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</si>
  <si>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</si>
  <si>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</si>
  <si>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</si>
  <si>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</si>
  <si>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</si>
  <si>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</si>
  <si>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</si>
  <si>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</si>
  <si>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</si>
  <si>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</si>
  <si>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</si>
  <si>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</si>
  <si>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</si>
  <si>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</si>
  <si>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</si>
  <si>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</si>
  <si>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</si>
  <si>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</si>
  <si>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</si>
  <si>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</si>
  <si>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</si>
  <si>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</si>
  <si>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</si>
  <si>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</si>
  <si>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</si>
  <si>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</si>
  <si>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</si>
  <si>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</si>
  <si>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</si>
  <si>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</si>
  <si>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</si>
  <si>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</si>
  <si>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</si>
  <si>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</si>
  <si>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</si>
  <si>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</si>
  <si>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</si>
  <si>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</si>
  <si>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</si>
  <si>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</si>
  <si>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</si>
  <si>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</si>
  <si>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</si>
  <si>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</si>
  <si>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</si>
  <si>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</si>
  <si>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</si>
  <si>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</si>
  <si>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</si>
  <si>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</si>
  <si>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</si>
  <si>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</si>
  <si>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</si>
  <si>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</si>
  <si>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</si>
  <si>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</si>
  <si>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</si>
  <si>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</si>
  <si>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</si>
  <si>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</si>
  <si>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</si>
  <si>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</si>
  <si>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</si>
  <si>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</si>
  <si>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</si>
  <si>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</si>
  <si>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</si>
  <si>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</si>
  <si>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</si>
  <si>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</si>
  <si>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</si>
  <si>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</si>
  <si>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</si>
  <si>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</si>
  <si>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</si>
  <si>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</si>
  <si>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</si>
  <si>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</si>
  <si>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</si>
  <si>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</si>
  <si>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</si>
  <si>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</si>
  <si>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</si>
  <si>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</si>
  <si>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</si>
  <si>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</si>
  <si>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</si>
  <si>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</si>
  <si>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</si>
  <si>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</si>
  <si>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</si>
  <si>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</si>
  <si>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</si>
  <si>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</si>
  <si>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</si>
  <si>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</si>
  <si>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</si>
  <si>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</si>
  <si>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</si>
  <si>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</si>
  <si>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</si>
  <si>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</si>
  <si>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</si>
  <si>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</si>
  <si>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</si>
  <si>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</si>
  <si>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</si>
  <si>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</si>
  <si>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</si>
  <si>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</si>
  <si>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</si>
  <si>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</si>
  <si>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</si>
  <si>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</si>
  <si>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</si>
  <si>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</si>
  <si>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</si>
  <si>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</si>
  <si>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</si>
  <si>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</si>
  <si>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</si>
  <si>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</si>
  <si>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</si>
  <si>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</si>
  <si>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</si>
  <si>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</si>
  <si>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</si>
  <si>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</si>
  <si>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</si>
  <si>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</si>
  <si>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</si>
  <si>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</si>
  <si>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</si>
  <si>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</si>
  <si>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</si>
  <si>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</si>
  <si>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</si>
  <si>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</si>
  <si>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</si>
  <si>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</si>
  <si>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</si>
  <si>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</si>
  <si>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</si>
  <si>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</si>
  <si>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</si>
  <si>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</si>
  <si>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</si>
  <si>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</si>
  <si>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</si>
  <si>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</si>
  <si>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</si>
  <si>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</si>
  <si>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</si>
  <si>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</si>
  <si>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</si>
  <si>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</si>
  <si>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</si>
  <si>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</si>
  <si>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</si>
  <si>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</si>
  <si>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</si>
  <si>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</si>
  <si>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</si>
  <si>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</si>
  <si>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</si>
  <si>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</si>
  <si>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</si>
  <si>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</si>
  <si>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</si>
  <si>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</si>
  <si>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</si>
  <si>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</si>
  <si>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</si>
  <si>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</si>
  <si>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</si>
  <si>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</si>
  <si>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</si>
  <si>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</si>
  <si>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</si>
  <si>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</si>
  <si>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</si>
  <si>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</si>
  <si>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</si>
  <si>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</si>
  <si>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</si>
  <si>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</si>
  <si>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</si>
  <si>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</si>
  <si>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</si>
  <si>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</si>
  <si>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</si>
  <si>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</si>
  <si>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</si>
  <si>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</si>
  <si>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</si>
  <si>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</si>
  <si>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</si>
  <si>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</si>
  <si>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</si>
  <si>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</si>
  <si>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</si>
  <si>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</si>
  <si>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</si>
  <si>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</si>
  <si>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</si>
  <si>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</si>
  <si>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</si>
  <si>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</si>
  <si>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</si>
  <si>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</si>
  <si>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</si>
  <si>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</si>
  <si>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</si>
  <si>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</si>
  <si>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</si>
  <si>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</si>
  <si>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</si>
  <si>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</si>
  <si>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</si>
  <si>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</si>
  <si>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</si>
  <si>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</si>
  <si>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</si>
  <si>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</si>
  <si>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</si>
  <si>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</si>
  <si>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</si>
  <si>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</si>
  <si>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</si>
  <si>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</si>
  <si>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</si>
  <si>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</si>
  <si>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</si>
  <si>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</si>
  <si>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</si>
  <si>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</si>
  <si>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</si>
  <si>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</si>
  <si>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</si>
  <si>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</si>
  <si>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</si>
  <si>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</si>
  <si>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</si>
  <si>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</si>
  <si>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</si>
  <si>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</si>
  <si>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</si>
  <si>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</si>
  <si>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</si>
  <si>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</si>
  <si>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</si>
  <si>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</si>
  <si>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</si>
  <si>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</si>
  <si>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</si>
  <si>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</si>
  <si>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</si>
  <si>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</si>
  <si>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</si>
  <si>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</si>
  <si>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</si>
  <si>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</si>
  <si>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</si>
  <si>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</si>
  <si>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</si>
  <si>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</si>
  <si>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</si>
  <si>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</si>
  <si>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</si>
  <si>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</si>
  <si>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</si>
  <si>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</si>
  <si>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</si>
  <si>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</si>
  <si>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</si>
  <si>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</si>
  <si>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</si>
  <si>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</si>
  <si>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</si>
  <si>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</si>
  <si>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</si>
  <si>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</si>
  <si>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</si>
  <si>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</si>
  <si>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</si>
  <si>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</si>
  <si>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</si>
  <si>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</si>
  <si>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</si>
  <si>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</si>
  <si>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</si>
  <si>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</si>
  <si>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</si>
  <si>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</si>
  <si>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</si>
  <si>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</si>
  <si>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</si>
  <si>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</si>
  <si>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</si>
  <si>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</si>
  <si>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</si>
  <si>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</si>
  <si>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</si>
  <si>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</si>
  <si>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</si>
  <si>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</si>
  <si>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</si>
  <si>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</si>
  <si>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</si>
  <si>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</si>
  <si>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</si>
  <si>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</si>
  <si>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</si>
  <si>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</si>
  <si>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</si>
  <si>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</si>
  <si>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</si>
  <si>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</si>
  <si>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</si>
  <si>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</si>
  <si>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</si>
  <si>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</si>
  <si>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</si>
  <si>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</si>
  <si>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</si>
  <si>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</si>
  <si>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</si>
  <si>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</si>
  <si>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</si>
  <si>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</si>
  <si>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</si>
  <si>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</si>
  <si>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</si>
  <si>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</si>
  <si>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</si>
  <si>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</si>
  <si>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</si>
  <si>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</si>
  <si>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</si>
  <si>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</si>
  <si>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</si>
  <si>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</si>
  <si>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</si>
  <si>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</si>
  <si>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</si>
  <si>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</si>
  <si>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</si>
  <si>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</si>
  <si>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</si>
  <si>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</si>
  <si>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</si>
  <si>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</si>
  <si>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</si>
  <si>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</si>
  <si>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</si>
  <si>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</si>
  <si>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</si>
  <si>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</si>
  <si>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</si>
  <si>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</si>
  <si>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</si>
  <si>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</si>
  <si>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</si>
  <si>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</si>
  <si>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</si>
  <si>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</si>
  <si>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</si>
  <si>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</si>
  <si>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</si>
  <si>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</si>
  <si>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</si>
  <si>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</si>
  <si>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</si>
  <si>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</si>
  <si>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</si>
  <si>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</si>
  <si>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</si>
  <si>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</si>
  <si>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</si>
  <si>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</si>
  <si>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</si>
  <si>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</si>
  <si>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</si>
  <si>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</si>
  <si>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</si>
  <si>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</si>
  <si>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</si>
  <si>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</si>
  <si>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</si>
  <si>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</si>
  <si>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</si>
  <si>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</si>
  <si>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</si>
  <si>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</si>
  <si>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</si>
  <si>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</si>
  <si>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</si>
  <si>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</si>
  <si>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</si>
  <si>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</si>
  <si>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</si>
  <si>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</si>
  <si>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</si>
  <si>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</si>
  <si>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</si>
  <si>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</si>
  <si>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</si>
  <si>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</si>
  <si>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</si>
  <si>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</si>
  <si>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</si>
  <si>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</si>
  <si>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</si>
  <si>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</si>
  <si>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</si>
  <si>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</si>
  <si>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</si>
  <si>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</si>
  <si>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</si>
  <si>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</si>
  <si>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</si>
  <si>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</si>
  <si>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</si>
  <si>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</si>
  <si>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</si>
  <si>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</si>
  <si>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</si>
  <si>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</si>
  <si>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</si>
  <si>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</si>
  <si>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</si>
  <si>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</si>
  <si>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</si>
  <si>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</si>
  <si>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</si>
  <si>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</si>
  <si>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</si>
  <si>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</si>
  <si>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</si>
  <si>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</si>
  <si>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</si>
  <si>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</si>
  <si>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</si>
  <si>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</si>
  <si>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</si>
  <si>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</si>
  <si>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</si>
  <si>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</si>
  <si>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</si>
  <si>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</si>
  <si>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</si>
  <si>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</si>
  <si>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</si>
  <si>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</si>
  <si>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</si>
  <si>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</si>
  <si>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</si>
  <si>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</si>
  <si>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</si>
  <si>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</si>
  <si>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</si>
  <si>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</si>
  <si>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</si>
  <si>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</si>
  <si>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</si>
  <si>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</si>
  <si>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</si>
  <si>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</si>
  <si>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</si>
  <si>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</si>
  <si>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</si>
  <si>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</si>
  <si>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</si>
  <si>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</si>
  <si>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</si>
  <si>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</si>
  <si>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</si>
  <si>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</si>
  <si>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</si>
  <si>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</si>
  <si>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</si>
  <si>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</si>
  <si>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</si>
  <si>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</si>
  <si>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</si>
  <si>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</si>
  <si>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</si>
  <si>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</si>
  <si>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</si>
  <si>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</si>
  <si>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</si>
  <si>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</si>
  <si>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</si>
  <si>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</si>
  <si>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</si>
  <si>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</si>
  <si>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</si>
  <si>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</si>
  <si>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</si>
  <si>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</si>
  <si>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</si>
  <si>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</si>
  <si>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</si>
  <si>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</si>
  <si>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</si>
  <si>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</si>
  <si>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</si>
  <si>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</si>
  <si>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</si>
  <si>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</si>
  <si>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</si>
  <si>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</si>
  <si>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</si>
  <si>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</si>
  <si>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</si>
  <si>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</si>
  <si>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</si>
  <si>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</si>
  <si>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</si>
  <si>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</si>
  <si>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</si>
  <si>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</si>
  <si>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</si>
  <si>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</si>
  <si>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</si>
  <si>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</si>
  <si>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</si>
  <si>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</si>
  <si>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</si>
  <si>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</si>
  <si>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</si>
  <si>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</si>
  <si>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</si>
  <si>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</si>
  <si>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</si>
  <si>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</si>
  <si>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</si>
  <si>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</si>
  <si>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</si>
  <si>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</si>
  <si>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</si>
  <si>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</si>
  <si>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</si>
  <si>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</si>
  <si>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</si>
  <si>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</si>
  <si>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</si>
  <si>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</si>
  <si>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</si>
  <si>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</si>
  <si>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</si>
  <si>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</si>
  <si>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</si>
  <si>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</si>
  <si>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</si>
  <si>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</si>
  <si>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</si>
  <si>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</si>
  <si>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</si>
  <si>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</si>
  <si>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</si>
  <si>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</si>
  <si>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</si>
  <si>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</si>
  <si>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</si>
  <si>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</si>
  <si>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</si>
  <si>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</si>
  <si>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</si>
  <si>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</si>
  <si>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</si>
  <si>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</si>
  <si>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</si>
  <si>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</si>
  <si>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</si>
  <si>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</si>
  <si>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</si>
  <si>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</si>
  <si>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</si>
  <si>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</si>
  <si>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</si>
  <si>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</si>
  <si>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</si>
  <si>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</si>
  <si>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</si>
  <si>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</si>
  <si>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</si>
  <si>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</si>
  <si>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</si>
  <si>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</si>
  <si>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</si>
  <si>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</si>
  <si>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</si>
  <si>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</si>
  <si>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</si>
  <si>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</si>
  <si>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</si>
  <si>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</si>
  <si>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</si>
  <si>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</si>
  <si>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</si>
  <si>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</si>
  <si>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</si>
  <si>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</si>
  <si>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</si>
  <si>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</si>
  <si>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</si>
  <si>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</si>
  <si>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</si>
  <si>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</si>
  <si>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</si>
  <si>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</si>
  <si>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</si>
  <si>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</si>
  <si>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</si>
  <si>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</si>
  <si>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</si>
  <si>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</si>
  <si>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</si>
  <si>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</si>
  <si>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</si>
  <si>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</si>
  <si>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</si>
  <si>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</si>
  <si>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</si>
  <si>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</si>
  <si>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</si>
  <si>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</si>
  <si>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</si>
  <si>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</si>
  <si>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</si>
  <si>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</si>
  <si>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</si>
  <si>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</si>
  <si>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</si>
  <si>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</si>
  <si>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</si>
  <si>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</si>
  <si>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</si>
  <si>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</si>
  <si>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</si>
  <si>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</si>
  <si>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</si>
  <si>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</si>
  <si>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</si>
  <si>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</si>
  <si>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</si>
  <si>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</si>
  <si>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</si>
  <si>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</si>
  <si>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</si>
  <si>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</si>
  <si>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</si>
  <si>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</si>
  <si>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</si>
  <si>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</si>
  <si>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</si>
  <si>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</si>
  <si>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</si>
  <si>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</si>
  <si>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</si>
  <si>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</si>
  <si>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</si>
  <si>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</si>
  <si>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</si>
  <si>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</si>
  <si>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</si>
  <si>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</si>
  <si>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</si>
  <si>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</si>
  <si>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</si>
  <si>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</si>
  <si>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</si>
  <si>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</si>
  <si>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</si>
  <si>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</si>
  <si>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</si>
  <si>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</si>
  <si>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</si>
  <si>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</si>
  <si>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</si>
  <si>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</si>
  <si>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</si>
  <si>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</si>
  <si>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</si>
  <si>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</si>
  <si>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</si>
  <si>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</si>
  <si>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</si>
  <si>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</si>
  <si>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</si>
  <si>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</si>
  <si>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</si>
  <si>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</si>
  <si>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</si>
  <si>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</si>
  <si>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</si>
  <si>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</si>
  <si>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</si>
  <si>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</si>
  <si>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</si>
  <si>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</si>
  <si>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</si>
  <si>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</si>
  <si>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</si>
  <si>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</si>
  <si>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</si>
  <si>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</si>
  <si>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</si>
  <si>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</si>
  <si>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</si>
  <si>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</si>
  <si>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</si>
  <si>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</si>
  <si>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</si>
  <si>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</si>
  <si>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</si>
  <si>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</si>
  <si>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</si>
  <si>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</si>
  <si>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</si>
  <si>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</si>
  <si>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</si>
  <si>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</si>
  <si>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</si>
  <si>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</si>
  <si>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</si>
  <si>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</si>
  <si>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</si>
  <si>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</si>
  <si>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</si>
  <si>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</si>
  <si>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</si>
  <si>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</si>
  <si>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</si>
  <si>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</si>
  <si>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</si>
  <si>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</si>
  <si>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</si>
  <si>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</si>
  <si>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</si>
  <si>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</si>
  <si>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</si>
  <si>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</si>
  <si>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</si>
  <si>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</si>
  <si>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</si>
  <si>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</si>
  <si>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</si>
  <si>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</si>
  <si>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</si>
  <si>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</si>
  <si>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</si>
  <si>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</si>
  <si>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</si>
  <si>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</si>
  <si>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</si>
  <si>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</si>
  <si>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</si>
  <si>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</si>
  <si>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</si>
  <si>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</si>
  <si>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</si>
  <si>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</si>
  <si>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</si>
  <si>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</si>
  <si>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</si>
  <si>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</si>
  <si>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</si>
  <si>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</si>
  <si>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</si>
  <si>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</si>
  <si>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</si>
  <si>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</si>
  <si>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</si>
  <si>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</si>
  <si>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</si>
  <si>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</si>
  <si>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</si>
  <si>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</si>
  <si>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</si>
  <si>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</si>
  <si>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</si>
  <si>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</si>
  <si>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</si>
  <si>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</si>
  <si>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</si>
  <si>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</si>
  <si>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</si>
  <si>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</si>
  <si>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</si>
  <si>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</si>
  <si>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</si>
  <si>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</si>
  <si>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</si>
  <si>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</si>
  <si>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</si>
  <si>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</si>
  <si>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</si>
  <si>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</si>
  <si>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</si>
  <si>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</si>
  <si>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</si>
  <si>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</si>
  <si>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</si>
  <si>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</si>
  <si>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</si>
  <si>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</si>
  <si>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</si>
  <si>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</si>
  <si>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</si>
  <si>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</si>
  <si>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</si>
  <si>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</si>
  <si>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</si>
  <si>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</si>
  <si>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</si>
  <si>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</si>
  <si>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</si>
  <si>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</si>
  <si>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</si>
  <si>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</si>
  <si>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</si>
  <si>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</si>
  <si>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</si>
  <si>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</si>
  <si>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</si>
  <si>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</si>
  <si>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</si>
  <si>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</si>
  <si>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</si>
  <si>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</si>
  <si>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</si>
  <si>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</si>
  <si>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</si>
  <si>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</si>
  <si>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</si>
  <si>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</si>
  <si>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</si>
  <si>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</si>
  <si>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</si>
  <si>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</si>
  <si>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</si>
  <si>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</si>
  <si>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</si>
  <si>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</si>
  <si>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</si>
  <si>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</si>
  <si>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</si>
  <si>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</si>
  <si>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</si>
  <si>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</si>
  <si>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</si>
  <si>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</si>
  <si>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</si>
  <si>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</si>
  <si>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</si>
  <si>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</si>
  <si>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</si>
  <si>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</si>
  <si>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</si>
  <si>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</si>
  <si>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</si>
  <si>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</si>
  <si>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</si>
  <si>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</si>
  <si>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</si>
  <si>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</si>
  <si>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</si>
  <si>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</si>
  <si>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</si>
  <si>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</si>
  <si>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</si>
  <si>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</si>
  <si>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</si>
  <si>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</si>
  <si>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</si>
  <si>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</si>
  <si>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</si>
  <si>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</si>
  <si>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</si>
  <si>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</si>
  <si>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</si>
  <si>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</si>
  <si>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</si>
  <si>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</si>
  <si>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</si>
  <si>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</si>
  <si>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</si>
  <si>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</si>
  <si>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</si>
  <si>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</si>
  <si>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</si>
  <si>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</si>
  <si>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</si>
  <si>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</si>
  <si>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</si>
  <si>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</si>
  <si>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</si>
  <si>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</si>
  <si>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</si>
  <si>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</si>
  <si>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</si>
  <si>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</si>
  <si>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</si>
  <si>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</si>
  <si>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</si>
  <si>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</si>
  <si>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</si>
  <si>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</si>
  <si>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</si>
  <si>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</si>
  <si>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</si>
  <si>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</si>
  <si>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</si>
  <si>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</si>
  <si>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</si>
  <si>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</si>
  <si>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</si>
  <si>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</si>
  <si>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</si>
  <si>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</si>
  <si>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</si>
  <si>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</si>
  <si>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</si>
  <si>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</si>
  <si>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</si>
  <si>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</si>
  <si>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</si>
  <si>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</si>
  <si>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</si>
  <si>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</si>
  <si>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</si>
  <si>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</si>
  <si>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</si>
  <si>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</si>
  <si>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</si>
  <si>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</si>
  <si>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</si>
  <si>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</si>
  <si>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</si>
  <si>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</si>
  <si>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</si>
  <si>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</si>
  <si>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</si>
  <si>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</si>
  <si>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</si>
  <si>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</si>
  <si>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</si>
  <si>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</si>
  <si>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</si>
  <si>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</si>
  <si>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</si>
  <si>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</si>
  <si>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</si>
  <si>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</si>
  <si>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</si>
  <si>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</si>
  <si>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</si>
  <si>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</si>
  <si>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</si>
  <si>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</si>
  <si>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</si>
  <si>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</si>
  <si>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</si>
  <si>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</si>
  <si>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</si>
  <si>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</si>
  <si>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</si>
  <si>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</si>
  <si>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</si>
  <si>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</si>
  <si>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</si>
  <si>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</si>
  <si>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</si>
  <si>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</si>
  <si>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</si>
  <si>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</si>
  <si>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</si>
  <si>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</si>
  <si>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</si>
  <si>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</si>
  <si>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</si>
  <si>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</si>
  <si>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</si>
  <si>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</si>
  <si>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</si>
  <si>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</si>
  <si>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</si>
  <si>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</si>
  <si>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</si>
  <si>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</si>
  <si>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</si>
  <si>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</si>
  <si>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</si>
  <si>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</si>
  <si>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</si>
  <si>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</si>
  <si>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</si>
  <si>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</si>
  <si>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</si>
  <si>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</si>
  <si>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</si>
  <si>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</si>
  <si>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</si>
  <si>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</si>
  <si>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</si>
  <si>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</si>
  <si>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</si>
  <si>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</si>
  <si>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</si>
  <si>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</si>
  <si>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</si>
  <si>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</si>
  <si>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</si>
  <si>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</si>
  <si>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</si>
  <si>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</si>
  <si>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</si>
  <si>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</si>
  <si>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</si>
  <si>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</si>
  <si>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</si>
  <si>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</si>
  <si>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</si>
  <si>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</si>
  <si>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</si>
  <si>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</si>
  <si>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</si>
  <si>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</si>
  <si>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</si>
  <si>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</si>
  <si>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</si>
  <si>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</si>
  <si>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</si>
  <si>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</si>
  <si>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</si>
  <si>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</si>
  <si>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</si>
  <si>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</si>
  <si>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</si>
  <si>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</si>
  <si>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</si>
  <si>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</si>
  <si>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</si>
  <si>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</si>
  <si>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</si>
  <si>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</si>
  <si>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</si>
  <si>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</si>
  <si>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</si>
  <si>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</si>
  <si>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</si>
  <si>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</si>
  <si>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</si>
  <si>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</si>
  <si>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</si>
  <si>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</si>
  <si>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</si>
  <si>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</si>
  <si>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</si>
  <si>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</si>
  <si>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</si>
  <si>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</si>
  <si>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</si>
  <si>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</si>
  <si>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</si>
  <si>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</si>
  <si>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</si>
  <si>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</si>
  <si>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</si>
  <si>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</si>
  <si>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</si>
  <si>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</si>
  <si>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</si>
  <si>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</si>
  <si>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</si>
  <si>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</si>
  <si>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</si>
  <si>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</si>
  <si>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</si>
  <si>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</si>
  <si>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</si>
  <si>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</si>
  <si>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</si>
  <si>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</si>
  <si>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</si>
  <si>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</si>
  <si>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</si>
  <si>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</si>
  <si>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</si>
  <si>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</si>
  <si>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</si>
  <si>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</si>
  <si>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</si>
  <si>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</si>
  <si>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</si>
  <si>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</si>
  <si>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</si>
  <si>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</si>
  <si>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</si>
  <si>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</si>
  <si>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</si>
  <si>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</si>
  <si>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</si>
  <si>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</si>
  <si>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</si>
  <si>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</si>
  <si>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</si>
  <si>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</si>
  <si>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</si>
  <si>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</si>
  <si>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</si>
  <si>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</si>
  <si>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</si>
  <si>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</si>
  <si>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</si>
  <si>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</si>
  <si>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</si>
  <si>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</si>
  <si>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</si>
  <si>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</si>
  <si>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</si>
  <si>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</si>
  <si>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</si>
  <si>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</si>
  <si>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</si>
  <si>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</si>
  <si>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</si>
  <si>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</si>
  <si>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</si>
  <si>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</si>
  <si>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</si>
  <si>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</si>
  <si>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</si>
  <si>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</si>
  <si>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</si>
  <si>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</si>
  <si>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</si>
  <si>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</si>
  <si>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</si>
  <si>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</si>
  <si>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</si>
  <si>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</si>
  <si>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</si>
  <si>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</si>
  <si>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</si>
  <si>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</si>
  <si>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</si>
  <si>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</si>
  <si>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</si>
  <si>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</si>
  <si>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</si>
  <si>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</si>
  <si>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</si>
  <si>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</si>
  <si>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</si>
  <si>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</si>
  <si>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</si>
  <si>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</si>
  <si>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</si>
  <si>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</si>
  <si>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</si>
  <si>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</si>
  <si>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</si>
  <si>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</si>
  <si>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</si>
  <si>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</si>
  <si>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</si>
  <si>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</si>
  <si>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</si>
  <si>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</si>
  <si>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</si>
  <si>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</si>
  <si>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</si>
  <si>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</si>
  <si>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</si>
  <si>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</si>
  <si>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</si>
  <si>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</si>
  <si>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</si>
  <si>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</si>
  <si>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</si>
  <si>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</si>
  <si>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</si>
  <si>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</si>
  <si>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</si>
  <si>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</si>
  <si>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</si>
  <si>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</si>
  <si>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</si>
  <si>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</si>
  <si>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</si>
  <si>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</si>
  <si>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</si>
  <si>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</si>
  <si>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</si>
  <si>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</si>
  <si>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</si>
  <si>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</si>
  <si>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</si>
  <si>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</si>
  <si>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</si>
  <si>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</si>
  <si>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</si>
  <si>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</si>
  <si>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</si>
  <si>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</si>
  <si>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</si>
  <si>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</si>
  <si>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</si>
  <si>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</si>
  <si>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</si>
  <si>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</si>
  <si>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</si>
  <si>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</si>
  <si>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</si>
  <si>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</si>
  <si>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</si>
  <si>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</si>
  <si>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</si>
  <si>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</si>
  <si>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</si>
  <si>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</si>
  <si>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</si>
  <si>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</si>
  <si>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</si>
  <si>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</si>
  <si>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</si>
  <si>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</si>
  <si>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</si>
  <si>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</si>
  <si>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</si>
  <si>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</si>
  <si>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</si>
  <si>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</si>
  <si>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</si>
  <si>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</si>
  <si>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</si>
  <si>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</si>
  <si>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</si>
  <si>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</si>
  <si>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</si>
  <si>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</si>
  <si>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</si>
  <si>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</si>
  <si>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</si>
  <si>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</si>
  <si>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</si>
  <si>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</si>
  <si>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</si>
  <si>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</si>
  <si>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</si>
  <si>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</si>
  <si>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</si>
  <si>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</si>
  <si>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</si>
  <si>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</si>
  <si>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</si>
  <si>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</si>
  <si>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</si>
  <si>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</si>
  <si>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</si>
  <si>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</si>
  <si>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</si>
  <si>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</si>
  <si>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</si>
  <si>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</si>
  <si>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</si>
  <si>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</si>
  <si>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</si>
  <si>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</si>
  <si>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</si>
  <si>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</si>
  <si>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</si>
  <si>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</si>
  <si>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</si>
  <si>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</si>
  <si>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</si>
  <si>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</si>
  <si>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</si>
  <si>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</si>
  <si>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</si>
  <si>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</si>
  <si>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</si>
  <si>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</si>
  <si>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</si>
  <si>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</si>
  <si>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</si>
  <si>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</si>
  <si>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</si>
  <si>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</si>
  <si>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</si>
  <si>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</si>
  <si>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</si>
  <si>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</si>
  <si>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</si>
  <si>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</si>
  <si>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</si>
  <si>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</si>
  <si>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</si>
  <si>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</si>
  <si>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</si>
  <si>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</si>
  <si>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</si>
  <si>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</si>
  <si>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</si>
  <si>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</si>
  <si>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</si>
  <si>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</si>
  <si>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</si>
  <si>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</si>
  <si>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</si>
  <si>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</si>
  <si>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</si>
  <si>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</si>
  <si>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</si>
  <si>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</si>
  <si>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</si>
  <si>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</si>
  <si>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</si>
  <si>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</si>
  <si>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</si>
  <si>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</si>
  <si>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</si>
  <si>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</si>
  <si>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</si>
  <si>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</si>
  <si>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</si>
  <si>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</si>
  <si>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</si>
  <si>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</si>
  <si>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</si>
  <si>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</si>
  <si>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</si>
  <si>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</si>
  <si>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</si>
  <si>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</si>
  <si>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</si>
  <si>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</si>
  <si>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</si>
  <si>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</si>
  <si>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</si>
  <si>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</si>
  <si>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</si>
  <si>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</si>
  <si>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</si>
  <si>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</si>
  <si>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</si>
  <si>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</si>
  <si>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</si>
  <si>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</si>
  <si>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</si>
  <si>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</si>
  <si>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</si>
  <si>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</si>
  <si>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</si>
  <si>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</si>
  <si>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</si>
  <si>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</si>
  <si>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</si>
  <si>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</si>
  <si>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</si>
  <si>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</si>
  <si>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</si>
  <si>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</si>
  <si>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</si>
  <si>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</si>
  <si>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</si>
  <si>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</si>
  <si>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</si>
  <si>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</si>
  <si>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</si>
  <si>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</si>
  <si>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</si>
  <si>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</si>
  <si>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</si>
  <si>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</si>
  <si>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</si>
  <si>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</si>
  <si>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</si>
  <si>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</si>
  <si>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</si>
  <si>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</si>
  <si>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</si>
  <si>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</si>
  <si>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</si>
  <si>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</si>
  <si>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</si>
  <si>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</si>
  <si>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</si>
  <si>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</si>
  <si>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</si>
  <si>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</si>
  <si>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</si>
  <si>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</si>
  <si>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</si>
  <si>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</si>
  <si>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</si>
  <si>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</si>
  <si>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</si>
  <si>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</si>
  <si>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</si>
  <si>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</si>
  <si>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</si>
  <si>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</si>
  <si>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</si>
  <si>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</si>
  <si>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</si>
  <si>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</si>
  <si>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</si>
  <si>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</si>
  <si>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</si>
  <si>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</si>
  <si>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</si>
  <si>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</si>
  <si>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</si>
  <si>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</si>
  <si>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</si>
  <si>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</si>
  <si>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</si>
  <si>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</si>
  <si>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</si>
  <si>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</si>
  <si>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</si>
  <si>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</si>
  <si>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</si>
  <si>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</si>
  <si>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</si>
  <si>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</si>
  <si>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</si>
  <si>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</si>
  <si>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</si>
  <si>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</si>
  <si>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</si>
  <si>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</si>
  <si>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</si>
  <si>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</si>
  <si>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</si>
  <si>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</si>
  <si>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</si>
  <si>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</si>
  <si>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</si>
  <si>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</si>
  <si>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</si>
  <si>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</si>
  <si>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</si>
  <si>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</si>
  <si>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</si>
  <si>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</si>
  <si>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</si>
  <si>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</si>
  <si>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</si>
  <si>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</si>
  <si>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</si>
  <si>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</si>
  <si>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</si>
  <si>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</si>
  <si>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</si>
  <si>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</si>
  <si>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</si>
  <si>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</si>
  <si>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</si>
  <si>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</si>
  <si>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</si>
  <si>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</si>
  <si>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</si>
  <si>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</si>
  <si>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</si>
  <si>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</si>
  <si>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</si>
  <si>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</si>
  <si>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</si>
  <si>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</si>
  <si>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</si>
  <si>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</si>
  <si>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</si>
  <si>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</si>
  <si>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</si>
  <si>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</si>
  <si>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</si>
  <si>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</si>
  <si>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</si>
  <si>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</si>
  <si>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</si>
  <si>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</si>
  <si>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</si>
  <si>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</si>
  <si>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</si>
  <si>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</si>
  <si>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</si>
  <si>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</si>
  <si>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</si>
  <si>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</si>
  <si>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</si>
  <si>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</si>
  <si>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</si>
  <si>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</si>
  <si>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</si>
  <si>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</si>
  <si>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</si>
  <si>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</si>
  <si>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</si>
  <si>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</si>
  <si>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</si>
  <si>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</si>
  <si>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</si>
  <si>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</si>
  <si>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</si>
  <si>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</si>
  <si>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</si>
  <si>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</si>
  <si>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</si>
  <si>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</si>
  <si>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</si>
  <si>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</si>
  <si>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</si>
  <si>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</si>
  <si>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</si>
  <si>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</si>
  <si>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</si>
  <si>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</si>
  <si>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</si>
  <si>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</si>
  <si>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</si>
  <si>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</si>
  <si>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</si>
  <si>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</si>
  <si>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</si>
  <si>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</si>
  <si>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</si>
  <si>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</si>
  <si>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</si>
  <si>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</si>
  <si>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</si>
  <si>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</si>
  <si>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</si>
  <si>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</si>
  <si>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</si>
  <si>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</si>
  <si>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</si>
  <si>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</si>
  <si>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</si>
  <si>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</si>
  <si>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</si>
  <si>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</si>
  <si>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</si>
  <si>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</si>
  <si>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</si>
  <si>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</si>
  <si>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</si>
  <si>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</si>
  <si>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</si>
  <si>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</si>
  <si>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</si>
  <si>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</si>
  <si>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</si>
  <si>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</si>
  <si>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</si>
  <si>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</si>
  <si>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</si>
  <si>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</si>
  <si>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</si>
  <si>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</si>
  <si>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</si>
  <si>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</si>
  <si>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</si>
  <si>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</si>
  <si>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</si>
  <si>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</si>
  <si>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</si>
  <si>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</si>
  <si>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</si>
  <si>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</si>
  <si>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</si>
  <si>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</si>
  <si>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</si>
  <si>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</si>
  <si>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</si>
  <si>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</si>
  <si>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</si>
  <si>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</si>
  <si>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</si>
  <si>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</si>
  <si>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</si>
  <si>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</si>
  <si>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</si>
  <si>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</si>
  <si>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</si>
  <si>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</si>
  <si>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</si>
  <si>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</si>
  <si>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</si>
  <si>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</si>
  <si>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</si>
  <si>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</si>
  <si>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</si>
  <si>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</si>
  <si>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</si>
  <si>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</si>
  <si>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</si>
  <si>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</si>
  <si>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</si>
  <si>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</si>
  <si>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</si>
  <si>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</si>
  <si>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</si>
  <si>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</si>
  <si>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</si>
  <si>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</si>
  <si>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</si>
  <si>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</si>
  <si>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</si>
  <si>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</si>
  <si>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</si>
  <si>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</si>
  <si>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</si>
  <si>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</si>
  <si>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</si>
  <si>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</si>
  <si>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</si>
  <si>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</si>
  <si>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</si>
  <si>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</si>
  <si>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</si>
  <si>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</si>
  <si>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</si>
  <si>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</si>
  <si>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</si>
  <si>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</si>
  <si>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</si>
  <si>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</si>
  <si>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</si>
  <si>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</si>
  <si>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</si>
  <si>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</si>
  <si>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</si>
  <si>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</si>
  <si>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</si>
  <si>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</si>
  <si>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</si>
  <si>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</si>
  <si>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</si>
  <si>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</si>
  <si>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</si>
  <si>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</si>
  <si>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</si>
  <si>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</si>
  <si>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</si>
  <si>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</si>
  <si>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</si>
  <si>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</si>
  <si>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</si>
  <si>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</si>
  <si>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</si>
  <si>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</si>
  <si>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</si>
  <si>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</si>
  <si>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</si>
  <si>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</si>
  <si>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</si>
  <si>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</si>
  <si>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</si>
  <si>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</si>
  <si>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</si>
  <si>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</si>
  <si>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</si>
  <si>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</si>
  <si>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</si>
  <si>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</si>
  <si>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</si>
  <si>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</si>
  <si>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</si>
  <si>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</si>
  <si>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</si>
  <si>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</si>
  <si>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</si>
  <si>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</si>
  <si>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</si>
  <si>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</si>
  <si>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</si>
  <si>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</si>
  <si>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</si>
  <si>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</si>
  <si>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</si>
  <si>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</si>
  <si>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</si>
  <si>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</si>
  <si>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</si>
  <si>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</si>
  <si>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</si>
  <si>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</si>
  <si>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</si>
  <si>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</si>
  <si>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</si>
  <si>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</si>
  <si>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</si>
  <si>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</si>
  <si>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</si>
  <si>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</si>
  <si>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</si>
  <si>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</si>
  <si>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</si>
  <si>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</si>
  <si>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</si>
  <si>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</si>
  <si>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</si>
  <si>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</si>
  <si>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</si>
  <si>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</si>
  <si>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</si>
  <si>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</si>
  <si>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</si>
  <si>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</si>
  <si>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</si>
  <si>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</si>
  <si>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</si>
  <si>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</si>
  <si>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</si>
  <si>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</si>
  <si>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</si>
  <si>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</si>
  <si>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</si>
  <si>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</si>
  <si>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</si>
  <si>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</si>
  <si>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</si>
  <si>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</si>
  <si>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</si>
  <si>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</si>
  <si>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</si>
  <si>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</si>
  <si>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</si>
  <si>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</si>
  <si>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</si>
  <si>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</si>
  <si>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</si>
  <si>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</si>
  <si>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</si>
  <si>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</si>
  <si>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</si>
  <si>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</si>
  <si>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</si>
  <si>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</si>
  <si>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</si>
  <si>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</si>
  <si>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</si>
  <si>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</si>
  <si>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</si>
  <si>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</si>
  <si>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</si>
  <si>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</si>
  <si>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</si>
  <si>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</si>
  <si>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</si>
  <si>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</si>
  <si>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</si>
  <si>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</si>
  <si>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</si>
  <si>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</si>
  <si>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</si>
  <si>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</si>
  <si>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</si>
  <si>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</si>
  <si>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</si>
  <si>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</si>
  <si>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</si>
  <si>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</si>
  <si>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</si>
  <si>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</si>
  <si>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</si>
  <si>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</si>
  <si>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</si>
  <si>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</si>
  <si>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</si>
  <si>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</si>
  <si>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</si>
  <si>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</si>
  <si>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</si>
  <si>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</si>
  <si>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</si>
  <si>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</si>
  <si>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</si>
  <si>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</si>
  <si>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</si>
  <si>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</si>
  <si>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</si>
  <si>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</si>
  <si>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</si>
  <si>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</si>
  <si>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</si>
  <si>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</si>
  <si>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</si>
  <si>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</si>
  <si>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</si>
  <si>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</si>
  <si>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</si>
  <si>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</si>
  <si>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</si>
  <si>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</si>
  <si>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</si>
  <si>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</si>
  <si>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</si>
  <si>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</si>
  <si>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</si>
  <si>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</si>
  <si>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</si>
  <si>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</si>
  <si>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</si>
  <si>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</si>
  <si>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</si>
  <si>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</si>
  <si>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</si>
  <si>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</si>
  <si>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</si>
  <si>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</si>
  <si>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</si>
  <si>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</si>
  <si>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</si>
  <si>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</si>
  <si>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</si>
  <si>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</si>
  <si>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</si>
  <si>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</si>
  <si>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</si>
  <si>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</si>
  <si>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</si>
  <si>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</si>
  <si>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</si>
  <si>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</si>
  <si>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</si>
  <si>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</si>
  <si>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</si>
  <si>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</si>
  <si>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</si>
  <si>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</si>
  <si>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</si>
  <si>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</si>
  <si>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</si>
  <si>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</si>
  <si>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</si>
  <si>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</si>
  <si>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</si>
  <si>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</si>
  <si>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</si>
  <si>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</si>
  <si>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</si>
  <si>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</si>
  <si>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</si>
  <si>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</si>
  <si>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</si>
  <si>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</si>
  <si>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</si>
  <si>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</si>
  <si>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</si>
  <si>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</si>
  <si>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</si>
  <si>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</si>
  <si>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</si>
  <si>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</si>
  <si>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</si>
  <si>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</si>
  <si>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</si>
  <si>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</si>
  <si>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</si>
  <si>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</si>
  <si>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</si>
  <si>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</si>
  <si>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</si>
  <si>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</si>
  <si>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</si>
  <si>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</si>
  <si>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</si>
  <si>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</si>
  <si>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</si>
  <si>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</si>
  <si>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</si>
  <si>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</si>
  <si>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</si>
  <si>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</si>
  <si>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</si>
  <si>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</si>
  <si>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</si>
  <si>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</si>
  <si>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</si>
  <si>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</si>
  <si>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</si>
  <si>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</si>
  <si>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</si>
  <si>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</si>
  <si>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</si>
  <si>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</si>
  <si>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</si>
  <si>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</si>
  <si>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</si>
  <si>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</si>
  <si>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</si>
  <si>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</si>
  <si>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</si>
  <si>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</si>
  <si>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</si>
  <si>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</si>
  <si>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</si>
  <si>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</si>
  <si>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</si>
  <si>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</si>
  <si>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</si>
  <si>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</si>
  <si>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</si>
  <si>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</si>
  <si>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</si>
  <si>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</si>
  <si>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</si>
  <si>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</si>
  <si>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</si>
  <si>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</si>
  <si>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</si>
  <si>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</si>
  <si>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</si>
  <si>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</si>
  <si>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</si>
  <si>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</si>
  <si>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</si>
  <si>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</si>
  <si>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</si>
  <si>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</si>
  <si>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</si>
  <si>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</si>
  <si>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</si>
  <si>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</si>
  <si>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</si>
  <si>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</si>
  <si>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</si>
  <si>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</si>
  <si>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</si>
  <si>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</si>
  <si>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</si>
  <si>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</si>
  <si>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</si>
  <si>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</si>
  <si>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</si>
  <si>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</si>
  <si>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</si>
  <si>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</si>
  <si>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</si>
  <si>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</si>
  <si>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</si>
  <si>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</si>
  <si>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</si>
  <si>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</si>
  <si>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</si>
  <si>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</si>
  <si>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</si>
  <si>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</si>
  <si>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</si>
  <si>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</si>
  <si>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</si>
  <si>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</si>
  <si>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</si>
  <si>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</si>
  <si>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</si>
  <si>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</si>
  <si>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</si>
  <si>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</si>
  <si>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</si>
  <si>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</si>
  <si>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</si>
  <si>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</si>
  <si>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</si>
  <si>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</si>
  <si>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</si>
  <si>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</si>
  <si>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</si>
  <si>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</si>
  <si>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</si>
  <si>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</si>
  <si>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</si>
  <si>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</si>
  <si>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</si>
  <si>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</si>
  <si>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</si>
  <si>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</si>
  <si>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</si>
  <si>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</si>
  <si>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</si>
  <si>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</si>
  <si>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</si>
  <si>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</si>
  <si>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</si>
  <si>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</si>
  <si>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</si>
  <si>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</si>
  <si>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</si>
  <si>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</si>
  <si>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</si>
  <si>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</si>
  <si>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</si>
  <si>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</si>
  <si>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</si>
  <si>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</si>
  <si>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</si>
  <si>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</si>
  <si>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</si>
  <si>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</si>
  <si>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</si>
  <si>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</si>
  <si>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</si>
  <si>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</si>
  <si>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</si>
  <si>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</si>
  <si>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</si>
  <si>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</si>
  <si>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</si>
  <si>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</si>
  <si>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</si>
  <si>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</si>
  <si>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</si>
  <si>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</si>
  <si>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</si>
  <si>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</si>
  <si>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</si>
  <si>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</si>
  <si>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</si>
  <si>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</si>
  <si>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</si>
  <si>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</si>
  <si>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</si>
  <si>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</si>
  <si>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</si>
  <si>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</si>
  <si>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</si>
  <si>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</si>
  <si>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</si>
  <si>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</si>
  <si>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</si>
  <si>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</si>
  <si>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</si>
  <si>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</si>
  <si>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</si>
  <si>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</si>
  <si>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</si>
  <si>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</si>
  <si>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</si>
  <si>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</si>
  <si>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</si>
  <si>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</si>
  <si>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</si>
  <si>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</si>
  <si>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</si>
  <si>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</si>
  <si>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</si>
  <si>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</si>
  <si>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</si>
  <si>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</si>
  <si>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</si>
  <si>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</si>
  <si>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</si>
  <si>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</si>
  <si>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</si>
  <si>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</si>
  <si>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</si>
  <si>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</si>
  <si>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</si>
  <si>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</si>
  <si>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</si>
  <si>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</si>
  <si>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</si>
  <si>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</si>
  <si>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</si>
  <si>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</si>
  <si>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</si>
  <si>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</si>
  <si>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</si>
  <si>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</si>
  <si>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</si>
  <si>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</si>
  <si>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</si>
  <si>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</si>
  <si>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</si>
  <si>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</si>
  <si>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</si>
  <si>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</si>
  <si>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</si>
  <si>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</si>
  <si>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</si>
  <si>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</si>
  <si>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</si>
  <si>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</si>
  <si>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</si>
  <si>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</si>
  <si>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</si>
  <si>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</si>
  <si>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</si>
  <si>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</si>
  <si>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</si>
  <si>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</si>
  <si>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</si>
  <si>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</si>
  <si>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</si>
  <si>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</si>
  <si>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</si>
  <si>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</si>
  <si>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</si>
  <si>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</si>
  <si>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</si>
  <si>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</si>
  <si>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</si>
  <si>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</si>
  <si>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</si>
  <si>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</si>
  <si>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</si>
  <si>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</si>
  <si>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</si>
  <si>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</si>
  <si>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</si>
  <si>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</si>
  <si>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</si>
  <si>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</si>
  <si>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</si>
  <si>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</si>
  <si>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</si>
  <si>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</si>
  <si>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</si>
  <si>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</si>
  <si>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</si>
  <si>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</si>
  <si>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</si>
  <si>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</si>
  <si>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</si>
  <si>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</si>
  <si>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</si>
  <si>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</si>
  <si>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</si>
  <si>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</si>
  <si>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</si>
  <si>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</si>
  <si>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</si>
  <si>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</si>
  <si>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</si>
  <si>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</si>
  <si>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</si>
  <si>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</si>
  <si>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</si>
  <si>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</si>
  <si>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</si>
  <si>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</si>
  <si>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</si>
  <si>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</si>
  <si>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</si>
  <si>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</si>
  <si>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</si>
  <si>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</si>
  <si>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</si>
  <si>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</si>
  <si>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</si>
  <si>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</si>
  <si>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</si>
  <si>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</si>
  <si>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</si>
  <si>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</si>
  <si>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</si>
  <si>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</si>
  <si>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</si>
  <si>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</si>
  <si>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</si>
  <si>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</si>
  <si>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</si>
  <si>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</si>
  <si>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</si>
  <si>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</si>
  <si>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</si>
  <si>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</si>
  <si>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</si>
  <si>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</si>
  <si>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</si>
  <si>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</si>
  <si>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</si>
  <si>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</si>
  <si>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</si>
  <si>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</si>
  <si>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</si>
  <si>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</si>
  <si>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</si>
  <si>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</si>
  <si>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</si>
  <si>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</si>
  <si>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</si>
  <si>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</si>
  <si>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</si>
  <si>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</si>
  <si>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</si>
  <si>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</si>
  <si>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</si>
  <si>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</si>
  <si>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</si>
  <si>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</si>
  <si>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</si>
  <si>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</si>
  <si>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</si>
  <si>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</si>
  <si>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</si>
  <si>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</si>
  <si>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</si>
  <si>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</si>
  <si>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</si>
  <si>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</si>
  <si>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</si>
  <si>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</si>
  <si>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</si>
  <si>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</si>
  <si>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</si>
  <si>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</si>
  <si>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</si>
  <si>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</si>
  <si>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</si>
  <si>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</si>
  <si>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</si>
  <si>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</si>
  <si>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</si>
  <si>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</si>
  <si>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</si>
  <si>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</si>
  <si>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</si>
  <si>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</si>
  <si>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</si>
  <si>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</si>
  <si>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</si>
  <si>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</si>
  <si>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</si>
  <si>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</si>
  <si>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</si>
  <si>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</si>
  <si>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</si>
  <si>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</si>
  <si>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</si>
  <si>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</si>
  <si>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</si>
  <si>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</si>
  <si>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</si>
  <si>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</si>
  <si>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</si>
  <si>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</si>
  <si>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</si>
  <si>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</si>
  <si>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</si>
  <si>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</si>
  <si>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</si>
  <si>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</si>
  <si>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</si>
  <si>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</si>
  <si>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</si>
  <si>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</si>
  <si>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</si>
  <si>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</si>
  <si>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</si>
  <si>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</si>
  <si>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</si>
  <si>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</si>
  <si>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</si>
  <si>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</si>
  <si>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</si>
  <si>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</si>
  <si>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</si>
  <si>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</si>
  <si>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</si>
  <si>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</si>
  <si>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</si>
  <si>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</si>
  <si>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</si>
  <si>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</si>
  <si>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</si>
  <si>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</si>
  <si>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</si>
  <si>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</si>
  <si>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</si>
  <si>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</si>
  <si>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</si>
  <si>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</si>
  <si>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</si>
  <si>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</si>
  <si>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</si>
  <si>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</si>
  <si>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</si>
  <si>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</si>
  <si>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</si>
  <si>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</si>
  <si>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</si>
  <si>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</si>
  <si>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</si>
  <si>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</si>
  <si>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</si>
  <si>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</si>
  <si>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</si>
  <si>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</si>
  <si>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</si>
  <si>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</si>
  <si>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</si>
  <si>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</si>
  <si>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</si>
  <si>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</si>
  <si>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</si>
  <si>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</si>
  <si>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</si>
  <si>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</si>
  <si>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</si>
  <si>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</si>
  <si>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</si>
  <si>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</si>
  <si>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</si>
  <si>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</si>
  <si>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</si>
  <si>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</si>
  <si>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</si>
  <si>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</si>
  <si>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</si>
  <si>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</si>
  <si>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</si>
  <si>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</si>
  <si>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</si>
  <si>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</si>
  <si>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</si>
  <si>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</si>
  <si>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</si>
  <si>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</si>
  <si>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</si>
  <si>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</si>
  <si>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</si>
  <si>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</si>
  <si>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</si>
  <si>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</si>
  <si>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</si>
  <si>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</si>
  <si>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</si>
  <si>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</si>
  <si>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</si>
  <si>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</si>
  <si>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</si>
  <si>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</si>
  <si>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</si>
  <si>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</si>
  <si>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</si>
  <si>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</si>
  <si>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</si>
  <si>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</si>
  <si>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</si>
  <si>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</si>
  <si>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</si>
  <si>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</si>
  <si>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</si>
  <si>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</si>
  <si>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</si>
  <si>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</si>
  <si>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</si>
  <si>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</si>
  <si>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</si>
  <si>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</si>
  <si>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</si>
  <si>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</si>
  <si>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</si>
  <si>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</si>
  <si>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</si>
  <si>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</si>
  <si>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</si>
  <si>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</si>
  <si>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</si>
  <si>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</si>
  <si>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</si>
  <si>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</si>
  <si>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</si>
  <si>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</si>
  <si>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</si>
  <si>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</si>
  <si>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</si>
  <si>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</si>
  <si>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</si>
  <si>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</si>
  <si>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</si>
  <si>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</si>
  <si>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</si>
  <si>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</si>
  <si>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</si>
  <si>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</si>
  <si>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</si>
  <si>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</si>
  <si>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</si>
  <si>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</si>
  <si>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</si>
  <si>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</si>
  <si>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</si>
  <si>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</si>
  <si>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</si>
  <si>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</si>
  <si>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</si>
  <si>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</si>
  <si>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</si>
  <si>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</si>
  <si>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</si>
  <si>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</si>
  <si>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</si>
  <si>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</si>
  <si>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</si>
  <si>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</si>
  <si>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</si>
  <si>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</si>
  <si>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</si>
  <si>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</si>
  <si>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</si>
  <si>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</si>
  <si>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</si>
  <si>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</si>
  <si>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</si>
  <si>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</si>
  <si>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</si>
  <si>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</si>
  <si>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</si>
  <si>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</si>
  <si>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</si>
  <si>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</si>
  <si>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</si>
  <si>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</si>
  <si>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</si>
  <si>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</si>
  <si>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</si>
  <si>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</si>
  <si>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</si>
  <si>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</si>
  <si>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</si>
  <si>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</si>
  <si>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</si>
  <si>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</si>
  <si>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</si>
  <si>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</si>
  <si>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</si>
  <si>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</si>
  <si>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</si>
  <si>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</si>
  <si>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</si>
  <si>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</si>
  <si>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</si>
  <si>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</si>
  <si>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</si>
  <si>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</si>
  <si>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</si>
  <si>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</si>
  <si>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</si>
  <si>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</si>
  <si>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</si>
  <si>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</si>
  <si>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</si>
  <si>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</si>
  <si>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</si>
  <si>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</si>
  <si>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</si>
  <si>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</si>
  <si>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</si>
  <si>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</si>
  <si>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</si>
  <si>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</si>
  <si>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</si>
  <si>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</si>
  <si>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</si>
  <si>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</si>
  <si>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</si>
  <si>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</si>
  <si>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</si>
  <si>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</si>
  <si>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</si>
  <si>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</si>
  <si>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</si>
  <si>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</si>
  <si>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</si>
  <si>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</si>
  <si>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</si>
  <si>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</si>
  <si>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</si>
  <si>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</si>
  <si>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</si>
  <si>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</si>
  <si>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</si>
  <si>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</si>
  <si>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</si>
  <si>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</si>
  <si>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</si>
  <si>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</si>
  <si>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</si>
  <si>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</si>
  <si>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</si>
  <si>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</si>
  <si>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</si>
  <si>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</si>
  <si>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</si>
  <si>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</si>
  <si>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</si>
  <si>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</si>
  <si>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</si>
  <si>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</si>
  <si>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</si>
  <si>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</si>
  <si>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</si>
  <si>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</si>
  <si>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</si>
  <si>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</si>
  <si>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</si>
  <si>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</si>
  <si>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</si>
  <si>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</si>
  <si>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</si>
  <si>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</si>
  <si>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</si>
  <si>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</si>
  <si>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</si>
  <si>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</si>
  <si>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</si>
  <si>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</si>
  <si>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</si>
  <si>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</si>
  <si>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</si>
  <si>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</si>
  <si>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</si>
  <si>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</si>
  <si>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</si>
  <si>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</si>
  <si>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</si>
  <si>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</si>
  <si>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</si>
  <si>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</si>
  <si>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</si>
  <si>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</si>
  <si>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</si>
  <si>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</si>
  <si>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</si>
  <si>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</si>
  <si>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</si>
  <si>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</si>
  <si>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</si>
  <si>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</si>
  <si>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</si>
  <si>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</si>
  <si>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</si>
  <si>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</si>
  <si>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</si>
  <si>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</si>
  <si>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</si>
  <si>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</si>
  <si>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</si>
  <si>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</si>
  <si>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</si>
  <si>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</si>
  <si>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</si>
  <si>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</si>
  <si>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</si>
  <si>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</si>
  <si>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</si>
  <si>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</si>
  <si>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</si>
  <si>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</si>
  <si>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</si>
  <si>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</si>
  <si>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</si>
  <si>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</si>
  <si>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</si>
  <si>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</si>
  <si>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</si>
  <si>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</si>
  <si>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</si>
  <si>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</si>
  <si>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</si>
  <si>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</si>
  <si>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</si>
  <si>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</si>
  <si>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</si>
  <si>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</si>
  <si>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</si>
  <si>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</si>
  <si>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</si>
  <si>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</si>
  <si>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</si>
  <si>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</si>
  <si>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</si>
  <si>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</si>
  <si>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</si>
  <si>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</si>
  <si>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</si>
  <si>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</si>
  <si>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</si>
  <si>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</si>
  <si>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</si>
  <si>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</si>
  <si>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</si>
  <si>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</si>
  <si>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</si>
  <si>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</si>
  <si>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</si>
  <si>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</si>
  <si>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</si>
  <si>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</si>
  <si>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</si>
  <si>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</si>
  <si>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</si>
  <si>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</si>
  <si>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</si>
  <si>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</si>
  <si>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</si>
  <si>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</si>
  <si>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</si>
  <si>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</si>
  <si>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</si>
  <si>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</si>
  <si>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</si>
  <si>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</si>
  <si>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</si>
  <si>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</si>
  <si>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</si>
  <si>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</si>
  <si>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</si>
  <si>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</si>
  <si>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</si>
  <si>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</si>
  <si>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</si>
  <si>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</si>
  <si>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</si>
  <si>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</si>
  <si>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</si>
  <si>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</si>
  <si>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</si>
  <si>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</si>
  <si>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</si>
  <si>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</si>
  <si>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</si>
  <si>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</si>
  <si>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</si>
  <si>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</si>
  <si>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</si>
  <si>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</si>
  <si>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</si>
  <si>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</si>
  <si>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</si>
  <si>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</si>
  <si>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</si>
  <si>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</si>
  <si>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</si>
  <si>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</si>
  <si>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</si>
  <si>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</si>
  <si>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</si>
  <si>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</si>
  <si>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</si>
  <si>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</si>
  <si>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</si>
  <si>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</si>
  <si>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</si>
  <si>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</si>
  <si>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</si>
  <si>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</si>
  <si>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</si>
  <si>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</si>
  <si>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</si>
  <si>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</si>
  <si>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</si>
  <si>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</si>
  <si>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</si>
  <si>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</si>
  <si>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</si>
  <si>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</si>
  <si>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</si>
  <si>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</si>
  <si>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</si>
  <si>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</si>
  <si>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</si>
  <si>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</si>
  <si>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</si>
  <si>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</si>
  <si>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</si>
  <si>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</si>
  <si>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</si>
  <si>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</si>
  <si>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</si>
  <si>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</si>
  <si>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</si>
  <si>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</si>
  <si>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</si>
  <si>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</si>
  <si>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</si>
  <si>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</si>
  <si>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</si>
  <si>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</si>
  <si>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</si>
  <si>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</si>
  <si>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</si>
  <si>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</si>
  <si>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</si>
  <si>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</si>
  <si>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</si>
  <si>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</si>
  <si>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</si>
  <si>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</si>
  <si>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</si>
  <si>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</si>
  <si>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</si>
  <si>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</si>
  <si>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</si>
  <si>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</si>
  <si>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</si>
  <si>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</si>
  <si>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</si>
  <si>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</si>
  <si>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</si>
  <si>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</si>
  <si>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</si>
  <si>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</si>
  <si>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</si>
  <si>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</si>
  <si>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</si>
  <si>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</si>
  <si>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</si>
  <si>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</si>
  <si>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</si>
  <si>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</si>
  <si>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</si>
  <si>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</si>
  <si>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</si>
  <si>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</si>
  <si>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</si>
  <si>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</si>
  <si>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</si>
  <si>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</si>
  <si>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</si>
  <si>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</si>
  <si>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</si>
  <si>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</si>
  <si>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</si>
  <si>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</si>
  <si>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</si>
  <si>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</si>
  <si>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</si>
  <si>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</si>
  <si>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</si>
  <si>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</si>
  <si>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</si>
  <si>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</si>
  <si>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</si>
  <si>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</si>
  <si>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</si>
  <si>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</si>
  <si>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</si>
  <si>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</si>
  <si>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</si>
  <si>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</si>
  <si>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</si>
  <si>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</si>
  <si>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</si>
  <si>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</si>
  <si>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</si>
  <si>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</si>
  <si>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</si>
  <si>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</si>
  <si>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</si>
  <si>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</si>
  <si>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</si>
  <si>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</si>
  <si>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</si>
  <si>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</si>
  <si>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</si>
  <si>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</si>
  <si>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</si>
  <si>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</si>
  <si>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</si>
  <si>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</si>
  <si>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</si>
  <si>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</si>
  <si>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</si>
  <si>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</si>
  <si>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</si>
  <si>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</si>
  <si>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</si>
  <si>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</si>
  <si>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</si>
  <si>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</si>
  <si>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</si>
  <si>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</si>
  <si>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</si>
  <si>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</si>
  <si>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</si>
  <si>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</si>
  <si>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</si>
  <si>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</si>
  <si>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</si>
  <si>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</si>
  <si>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</si>
  <si>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</si>
  <si>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</si>
  <si>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</si>
  <si>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</si>
  <si>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</si>
  <si>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</si>
  <si>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</si>
  <si>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</si>
  <si>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</si>
  <si>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</si>
  <si>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</si>
  <si>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</si>
  <si>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</si>
  <si>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</si>
  <si>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</si>
  <si>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</si>
  <si>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</si>
  <si>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</si>
  <si>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</si>
  <si>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</si>
  <si>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</si>
  <si>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</si>
  <si>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</si>
  <si>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</si>
  <si>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</si>
  <si>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</si>
  <si>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</si>
  <si>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</si>
  <si>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</si>
  <si>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</si>
  <si>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</si>
  <si>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</si>
  <si>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</si>
  <si>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</si>
  <si>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</si>
  <si>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</si>
  <si>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</si>
  <si>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</si>
  <si>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</si>
  <si>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</si>
  <si>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</si>
  <si>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</si>
  <si>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</si>
  <si>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</si>
  <si>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</si>
  <si>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</si>
  <si>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</si>
  <si>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</si>
  <si>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</si>
  <si>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</si>
  <si>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</si>
  <si>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</si>
  <si>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</si>
  <si>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</si>
  <si>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</si>
  <si>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</si>
  <si>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</si>
  <si>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</si>
  <si>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</si>
  <si>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</si>
  <si>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</si>
  <si>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</si>
  <si>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</si>
  <si>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</si>
  <si>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</si>
  <si>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</si>
  <si>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</si>
  <si>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</si>
  <si>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</si>
  <si>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</si>
  <si>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</si>
  <si>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</si>
  <si>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</si>
  <si>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</si>
  <si>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</si>
  <si>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</si>
  <si>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</si>
  <si>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</si>
  <si>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</si>
  <si>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</si>
  <si>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</si>
  <si>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</si>
  <si>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</si>
  <si>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</si>
  <si>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</si>
  <si>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</si>
  <si>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</si>
  <si>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</si>
  <si>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</si>
  <si>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</si>
  <si>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</si>
  <si>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</si>
  <si>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</si>
  <si>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</si>
  <si>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</si>
  <si>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</si>
  <si>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</si>
  <si>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</si>
  <si>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</si>
  <si>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</si>
  <si>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</si>
  <si>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</si>
  <si>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</si>
  <si>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</si>
  <si>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</si>
  <si>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</si>
  <si>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</si>
  <si>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</si>
  <si>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</si>
  <si>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</si>
  <si>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</si>
  <si>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</si>
  <si>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</si>
  <si>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</si>
  <si>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</si>
  <si>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</si>
  <si>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</si>
  <si>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</si>
  <si>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</si>
  <si>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</si>
  <si>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</si>
  <si>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</si>
  <si>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</si>
  <si>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</si>
  <si>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</si>
  <si>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</si>
  <si>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</si>
  <si>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</si>
  <si>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</si>
  <si>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</si>
  <si>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</si>
  <si>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</si>
  <si>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</si>
  <si>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</si>
  <si>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</si>
  <si>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</si>
  <si>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</si>
  <si>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</si>
  <si>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</si>
  <si>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</si>
  <si>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</si>
  <si>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</si>
  <si>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</si>
  <si>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</si>
  <si>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</si>
  <si>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</si>
  <si>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</si>
  <si>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</si>
  <si>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</si>
  <si>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</si>
  <si>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</si>
  <si>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</si>
  <si>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</si>
  <si>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</si>
  <si>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</si>
  <si>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</si>
  <si>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</si>
  <si>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</si>
  <si>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</si>
  <si>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</si>
  <si>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</si>
  <si>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</si>
  <si>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</si>
  <si>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</si>
  <si>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</si>
  <si>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</si>
  <si>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</si>
  <si>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</si>
  <si>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</si>
  <si>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</si>
  <si>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</si>
  <si>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</si>
  <si>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</si>
  <si>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</si>
  <si>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</si>
  <si>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</si>
  <si>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</si>
  <si>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</si>
  <si>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</si>
  <si>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</si>
  <si>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</si>
  <si>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</si>
  <si>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</si>
  <si>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</si>
  <si>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</si>
  <si>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</si>
  <si>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</si>
  <si>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</si>
  <si>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</si>
  <si>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</si>
  <si>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</si>
  <si>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</si>
  <si>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</si>
  <si>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</si>
  <si>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</si>
  <si>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</si>
  <si>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</si>
  <si>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</si>
  <si>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</si>
  <si>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</si>
  <si>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</si>
  <si>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</si>
  <si>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</si>
  <si>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</si>
  <si>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</si>
  <si>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</si>
  <si>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</si>
  <si>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</si>
  <si>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</si>
  <si>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</si>
  <si>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</si>
  <si>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</si>
  <si>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</si>
  <si>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</si>
  <si>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</si>
  <si>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</si>
  <si>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</si>
  <si>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</si>
  <si>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</si>
  <si>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</si>
  <si>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</si>
  <si>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</si>
  <si>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</si>
  <si>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</si>
  <si>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</si>
  <si>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</si>
  <si>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</si>
  <si>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</si>
  <si>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</si>
  <si>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</si>
  <si>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</si>
  <si>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</si>
  <si>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</si>
  <si>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</si>
  <si>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</si>
  <si>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</si>
  <si>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</si>
  <si>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</si>
  <si>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</si>
  <si>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</si>
  <si>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</si>
  <si>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</si>
  <si>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</si>
  <si>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</si>
  <si>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</si>
  <si>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</si>
  <si>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</si>
  <si>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</si>
  <si>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</si>
  <si>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</si>
  <si>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</si>
  <si>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</si>
  <si>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</si>
  <si>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</si>
  <si>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</si>
  <si>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</si>
  <si>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</si>
  <si>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</si>
  <si>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</si>
  <si>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</si>
  <si>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</si>
  <si>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</si>
  <si>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</si>
  <si>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</si>
  <si>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</si>
  <si>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</si>
  <si>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</si>
  <si>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</si>
  <si>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</si>
  <si>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</si>
  <si>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</si>
  <si>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</si>
  <si>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</si>
  <si>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</si>
  <si>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</si>
  <si>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</si>
  <si>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</si>
  <si>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</si>
  <si>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</si>
  <si>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</si>
  <si>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</si>
  <si>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</si>
  <si>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</si>
  <si>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</si>
  <si>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</si>
  <si>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</si>
  <si>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</si>
  <si>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</si>
  <si>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</si>
  <si>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</si>
  <si>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</si>
  <si>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</si>
  <si>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</si>
  <si>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</si>
  <si>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</si>
  <si>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</si>
  <si>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</si>
  <si>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</si>
  <si>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</si>
  <si>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</si>
  <si>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</si>
  <si>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</si>
  <si>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</si>
  <si>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</si>
  <si>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</si>
  <si>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</si>
  <si>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</si>
  <si>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</si>
  <si>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</si>
  <si>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</si>
  <si>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</si>
  <si>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</si>
  <si>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</si>
  <si>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</si>
  <si>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</si>
  <si>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</si>
  <si>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</si>
  <si>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</si>
  <si>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</si>
  <si>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</si>
  <si>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</si>
  <si>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</si>
  <si>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</si>
  <si>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</si>
  <si>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</si>
  <si>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</si>
  <si>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</si>
  <si>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</si>
  <si>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</si>
  <si>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</si>
  <si>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</si>
  <si>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</si>
  <si>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</si>
  <si>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</si>
  <si>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</si>
  <si>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</si>
  <si>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</si>
  <si>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</si>
  <si>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</si>
  <si>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</si>
  <si>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</si>
  <si>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</si>
  <si>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</si>
  <si>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</si>
  <si>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</si>
  <si>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</si>
  <si>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</si>
  <si>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</si>
  <si>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</si>
  <si>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</si>
  <si>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</si>
  <si>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</si>
  <si>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</si>
  <si>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</si>
  <si>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</si>
  <si>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</si>
  <si>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</si>
  <si>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</si>
  <si>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</si>
  <si>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</si>
  <si>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</si>
  <si>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</si>
  <si>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</si>
  <si>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</si>
  <si>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</si>
  <si>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</si>
  <si>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</si>
  <si>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</si>
  <si>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</si>
  <si>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</si>
  <si>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</si>
  <si>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</si>
  <si>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</si>
  <si>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</si>
  <si>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</si>
  <si>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</si>
  <si>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</si>
  <si>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</si>
  <si>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</si>
  <si>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</si>
  <si>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</si>
  <si>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</si>
  <si>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</si>
  <si>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</si>
  <si>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</si>
  <si>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</si>
  <si>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</si>
  <si>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</si>
  <si>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</si>
  <si>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</si>
  <si>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</si>
  <si>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</si>
  <si>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</si>
  <si>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</si>
  <si>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</si>
  <si>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</si>
  <si>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</si>
  <si>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</si>
  <si>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</si>
  <si>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</si>
  <si>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</si>
  <si>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</si>
  <si>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</si>
  <si>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</si>
  <si>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</si>
  <si>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</si>
  <si>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</si>
  <si>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</si>
  <si>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</si>
  <si>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</si>
  <si>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</si>
  <si>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</si>
  <si>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</si>
  <si>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</si>
  <si>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</si>
  <si>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</si>
  <si>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</si>
  <si>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</si>
  <si>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</si>
  <si>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</si>
  <si>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</si>
  <si>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</si>
  <si>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</si>
  <si>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</si>
  <si>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</si>
  <si>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</si>
  <si>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</si>
  <si>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</si>
  <si>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</si>
  <si>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</si>
  <si>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</si>
  <si>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</si>
  <si>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</si>
  <si>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</si>
  <si>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</si>
  <si>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</si>
  <si>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</si>
  <si>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</si>
  <si>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</si>
  <si>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</si>
  <si>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</si>
  <si>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</si>
  <si>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</si>
  <si>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</si>
  <si>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</si>
  <si>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</si>
  <si>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</si>
  <si>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</si>
  <si>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</si>
  <si>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</si>
  <si>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</si>
  <si>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</si>
  <si>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</si>
  <si>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</si>
  <si>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</si>
  <si>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</si>
  <si>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</si>
  <si>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</si>
  <si>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</si>
  <si>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</si>
  <si>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</si>
  <si>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</si>
  <si>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</si>
  <si>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</si>
  <si>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</si>
  <si>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</si>
  <si>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</si>
  <si>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</si>
  <si>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</si>
  <si>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</si>
  <si>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</si>
  <si>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</si>
  <si>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</si>
  <si>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</si>
  <si>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</si>
  <si>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</si>
  <si>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</si>
  <si>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</si>
  <si>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</si>
  <si>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</si>
  <si>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</si>
  <si>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</si>
  <si>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</si>
  <si>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</si>
  <si>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</si>
  <si>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</si>
  <si>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</si>
  <si>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</si>
  <si>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</si>
  <si>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</si>
  <si>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</si>
  <si>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</si>
  <si>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</si>
  <si>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</si>
  <si>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</si>
  <si>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</si>
  <si>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</si>
  <si>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</si>
  <si>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</si>
  <si>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</si>
  <si>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</si>
  <si>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</si>
  <si>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</si>
  <si>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</si>
  <si>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</si>
  <si>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</si>
  <si>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</si>
  <si>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</si>
  <si>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</si>
  <si>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</si>
  <si>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</si>
  <si>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</si>
  <si>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</si>
  <si>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</si>
  <si>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</si>
  <si>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</si>
  <si>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</si>
  <si>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</si>
  <si>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</si>
  <si>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</si>
  <si>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</si>
  <si>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</si>
  <si>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</si>
  <si>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</si>
  <si>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</si>
  <si>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</si>
  <si>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</si>
  <si>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</si>
  <si>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</si>
  <si>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</si>
  <si>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</si>
  <si>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</si>
  <si>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</si>
  <si>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</si>
  <si>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</si>
  <si>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</si>
  <si>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</si>
  <si>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</si>
  <si>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</si>
  <si>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</si>
  <si>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</si>
  <si>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</si>
  <si>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</si>
  <si>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</si>
  <si>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</si>
  <si>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</si>
  <si>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</si>
  <si>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</si>
  <si>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</si>
  <si>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</si>
  <si>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</si>
  <si>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</si>
  <si>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</si>
  <si>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</si>
  <si>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</si>
  <si>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</si>
  <si>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</si>
  <si>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</si>
  <si>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</si>
  <si>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</si>
  <si>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</si>
  <si>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</si>
  <si>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</si>
  <si>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</si>
  <si>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</si>
  <si>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</si>
  <si>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</si>
  <si>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</si>
  <si>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</si>
  <si>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</si>
  <si>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</si>
  <si>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</si>
  <si>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</si>
  <si>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</si>
  <si>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</si>
  <si>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</si>
  <si>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</si>
  <si>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</si>
  <si>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</si>
  <si>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</si>
  <si>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</si>
  <si>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</si>
  <si>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</si>
  <si>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</si>
  <si>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</si>
  <si>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</si>
  <si>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</si>
  <si>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</si>
  <si>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</si>
  <si>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</si>
  <si>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</si>
  <si>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</si>
  <si>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</si>
  <si>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</si>
  <si>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</si>
  <si>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</si>
  <si>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</si>
  <si>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</si>
  <si>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</si>
  <si>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</si>
  <si>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</si>
  <si>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</si>
  <si>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</si>
  <si>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</si>
  <si>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</si>
  <si>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</si>
  <si>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</si>
  <si>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</si>
  <si>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</si>
  <si>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</si>
  <si>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</si>
  <si>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</si>
  <si>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</si>
  <si>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</si>
  <si>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</si>
  <si>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</si>
  <si>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</si>
  <si>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</si>
  <si>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</si>
  <si>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</si>
  <si>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</si>
  <si>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</si>
  <si>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</si>
  <si>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</si>
  <si>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</si>
  <si>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</si>
  <si>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</si>
  <si>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</si>
  <si>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</si>
  <si>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</si>
  <si>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</si>
  <si>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</si>
  <si>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</si>
  <si>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</si>
  <si>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</si>
  <si>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</si>
  <si>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</si>
  <si>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</si>
  <si>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</si>
  <si>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</si>
  <si>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</si>
  <si>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</si>
  <si>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</si>
  <si>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</si>
  <si>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</si>
  <si>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</si>
  <si>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</si>
  <si>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</si>
  <si>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</si>
  <si>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</si>
  <si>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</si>
  <si>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</si>
  <si>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</si>
  <si>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</si>
  <si>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</si>
  <si>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</si>
  <si>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</si>
  <si>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</si>
  <si>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</si>
  <si>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</si>
  <si>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</si>
  <si>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</si>
  <si>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</si>
  <si>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</si>
  <si>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</si>
  <si>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</si>
  <si>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</si>
  <si>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</si>
  <si>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</si>
  <si>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</si>
  <si>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</si>
  <si>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</si>
  <si>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</si>
  <si>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</si>
  <si>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</si>
  <si>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</si>
  <si>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</si>
  <si>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</si>
  <si>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</si>
  <si>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</si>
  <si>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</si>
  <si>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</si>
  <si>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</si>
  <si>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</si>
  <si>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</si>
  <si>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</si>
  <si>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</si>
  <si>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</si>
  <si>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</si>
  <si>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</si>
  <si>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</si>
  <si>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</si>
  <si>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</si>
  <si>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</si>
  <si>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</si>
  <si>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</si>
  <si>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</si>
  <si>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</si>
  <si>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</si>
  <si>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</si>
  <si>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</si>
  <si>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</si>
  <si>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</si>
  <si>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</si>
  <si>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</si>
  <si>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</si>
  <si>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</si>
  <si>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</si>
  <si>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</si>
  <si>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</si>
  <si>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</si>
  <si>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</si>
  <si>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</si>
  <si>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</si>
  <si>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</si>
  <si>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</si>
  <si>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</si>
  <si>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</si>
  <si>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</si>
  <si>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</si>
  <si>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</si>
  <si>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</si>
  <si>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</si>
  <si>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</si>
  <si>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</si>
  <si>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</si>
  <si>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</si>
  <si>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</si>
  <si>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</si>
  <si>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</si>
  <si>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</si>
  <si>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</si>
  <si>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</si>
  <si>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</si>
  <si>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</si>
  <si>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</si>
  <si>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</si>
  <si>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</si>
  <si>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</si>
  <si>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</si>
  <si>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</si>
  <si>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</si>
  <si>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</si>
  <si>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</si>
  <si>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</si>
  <si>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</si>
  <si>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</si>
  <si>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</si>
  <si>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</si>
  <si>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</si>
  <si>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</si>
  <si>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</si>
  <si>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</si>
  <si>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</si>
  <si>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</si>
  <si>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</si>
  <si>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</si>
  <si>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</si>
  <si>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</si>
  <si>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</si>
  <si>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</si>
  <si>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</si>
  <si>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</si>
  <si>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</si>
  <si>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</si>
  <si>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</si>
  <si>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</si>
  <si>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</si>
  <si>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</si>
  <si>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</si>
  <si>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</si>
  <si>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</si>
  <si>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</si>
  <si>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</si>
  <si>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</si>
  <si>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</si>
  <si>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</si>
  <si>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</si>
  <si>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</si>
  <si>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</si>
  <si>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</si>
  <si>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</si>
  <si>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</si>
  <si>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</si>
  <si>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</si>
  <si>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</si>
  <si>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</si>
  <si>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</si>
  <si>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</si>
  <si>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</si>
  <si>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</si>
  <si>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</si>
  <si>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</si>
  <si>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</si>
  <si>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</si>
  <si>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</si>
  <si>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</si>
  <si>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</si>
  <si>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</si>
  <si>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</si>
  <si>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</si>
  <si>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</si>
  <si>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</si>
  <si>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</si>
  <si>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</si>
  <si>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</si>
  <si>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</si>
  <si>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</si>
  <si>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</si>
  <si>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</si>
  <si>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</si>
  <si>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</si>
  <si>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</si>
  <si>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</si>
  <si>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</si>
  <si>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</si>
  <si>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</si>
  <si>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</si>
  <si>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</si>
  <si>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</si>
  <si>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</si>
  <si>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</si>
  <si>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</si>
  <si>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</si>
  <si>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</si>
  <si>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</si>
  <si>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</si>
  <si>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</si>
  <si>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</si>
  <si>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</si>
  <si>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</si>
  <si>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</si>
  <si>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</si>
  <si>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</si>
  <si>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</si>
  <si>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</si>
  <si>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</si>
  <si>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</si>
  <si>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</si>
  <si>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</si>
  <si>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</si>
  <si>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</si>
  <si>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</si>
  <si>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</si>
  <si>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</si>
  <si>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</si>
  <si>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</si>
  <si>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</si>
  <si>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</si>
  <si>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</si>
  <si>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</si>
  <si>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</si>
  <si>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</si>
  <si>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</si>
  <si>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</si>
  <si>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</si>
  <si>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</si>
  <si>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</si>
  <si>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</si>
  <si>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</si>
  <si>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</si>
  <si>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</si>
  <si>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</si>
  <si>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</si>
  <si>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</si>
  <si>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</si>
  <si>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</si>
  <si>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</si>
  <si>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</si>
  <si>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</si>
  <si>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</si>
  <si>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</si>
  <si>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</si>
  <si>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</si>
  <si>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</si>
  <si>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</si>
  <si>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</si>
  <si>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</si>
  <si>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</si>
  <si>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</si>
  <si>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</si>
  <si>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</si>
  <si>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</si>
  <si>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</si>
  <si>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</si>
  <si>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</si>
  <si>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</si>
  <si>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</si>
  <si>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</si>
  <si>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</si>
  <si>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</si>
  <si>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</si>
  <si>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</si>
  <si>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</si>
  <si>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</si>
  <si>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</si>
  <si>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</si>
  <si>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</si>
  <si>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</si>
  <si>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</si>
  <si>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</si>
  <si>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</si>
  <si>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</si>
  <si>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</si>
  <si>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</si>
  <si>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</si>
  <si>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</si>
  <si>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</si>
  <si>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</si>
  <si>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</si>
  <si>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</si>
  <si>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</si>
  <si>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</si>
  <si>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</si>
  <si>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</si>
  <si>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</si>
  <si>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</si>
  <si>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</si>
  <si>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</si>
  <si>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</si>
  <si>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</si>
  <si>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</si>
  <si>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</si>
  <si>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</si>
  <si>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</si>
  <si>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</si>
  <si>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</si>
  <si>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</si>
  <si>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</si>
  <si>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</si>
  <si>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</si>
  <si>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</si>
  <si>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</si>
  <si>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</si>
  <si>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</si>
  <si>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</si>
  <si>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</si>
  <si>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</si>
  <si>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</si>
  <si>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</si>
  <si>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</si>
  <si>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</si>
  <si>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</si>
  <si>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</si>
  <si>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</si>
  <si>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</si>
  <si>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</si>
  <si>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</si>
  <si>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</si>
  <si>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</si>
  <si>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</si>
  <si>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</si>
  <si>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</si>
  <si>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</si>
  <si>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</si>
  <si>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</si>
  <si>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</si>
  <si>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</si>
  <si>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</si>
  <si>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</si>
  <si>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</si>
  <si>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</si>
  <si>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</si>
  <si>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</si>
  <si>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</si>
  <si>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</si>
  <si>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</si>
  <si>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</si>
  <si>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</si>
  <si>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</si>
  <si>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</si>
  <si>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</si>
  <si>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</si>
  <si>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</si>
  <si>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</si>
  <si>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</si>
  <si>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</si>
  <si>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</si>
  <si>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</si>
  <si>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</si>
  <si>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</si>
  <si>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</si>
  <si>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</si>
  <si>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</si>
  <si>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</si>
  <si>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</si>
  <si>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</si>
  <si>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</si>
  <si>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</si>
  <si>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</si>
  <si>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</si>
  <si>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</si>
  <si>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</si>
  <si>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</si>
  <si>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</si>
  <si>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</si>
  <si>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</si>
  <si>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</si>
  <si>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</si>
  <si>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</si>
  <si>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</si>
  <si>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</si>
  <si>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</si>
  <si>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</si>
  <si>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</si>
  <si>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</si>
  <si>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</si>
  <si>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</si>
  <si>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</si>
  <si>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</si>
  <si>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</si>
  <si>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</si>
  <si>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</si>
  <si>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</si>
  <si>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</si>
  <si>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</si>
  <si>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</si>
  <si>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</si>
  <si>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</si>
  <si>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</si>
  <si>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</si>
  <si>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</si>
  <si>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</si>
  <si>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</si>
  <si>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</si>
  <si>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</si>
  <si>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</si>
  <si>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</si>
  <si>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</si>
  <si>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</si>
  <si>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</si>
  <si>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</si>
  <si>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</si>
  <si>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</si>
  <si>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</si>
  <si>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</si>
  <si>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</si>
  <si>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</si>
  <si>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</si>
  <si>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</si>
  <si>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</si>
  <si>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</si>
  <si>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</si>
  <si>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</si>
  <si>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</si>
  <si>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</si>
  <si>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</si>
  <si>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</si>
  <si>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</si>
  <si>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</si>
  <si>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</si>
  <si>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</si>
  <si>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</si>
  <si>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</si>
  <si>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</si>
  <si>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</si>
  <si>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</si>
  <si>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</si>
  <si>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</si>
  <si>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</si>
  <si>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</si>
  <si>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</si>
  <si>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</si>
  <si>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</si>
  <si>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</si>
  <si>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</si>
  <si>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</si>
  <si>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</si>
  <si>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</si>
  <si>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</si>
  <si>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</si>
  <si>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</si>
  <si>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</si>
  <si>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</si>
  <si>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</si>
  <si>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</si>
  <si>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</si>
  <si>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</si>
  <si>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</si>
  <si>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</si>
  <si>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</si>
  <si>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</si>
  <si>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</si>
  <si>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</si>
  <si>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</si>
  <si>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</si>
  <si>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</si>
  <si>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</si>
  <si>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</si>
  <si>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</si>
  <si>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</si>
  <si>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</si>
  <si>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</si>
  <si>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</si>
  <si>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</si>
  <si>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</si>
  <si>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</si>
  <si>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</si>
  <si>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</si>
  <si>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</si>
  <si>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</si>
  <si>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</si>
  <si>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</si>
  <si>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</si>
  <si>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</si>
  <si>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</si>
  <si>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</si>
  <si>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</si>
  <si>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</si>
  <si>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</si>
  <si>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</si>
  <si>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</si>
  <si>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</si>
  <si>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</si>
  <si>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</si>
  <si>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</si>
  <si>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</si>
  <si>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</si>
  <si>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</si>
  <si>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</si>
  <si>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</si>
  <si>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</si>
  <si>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</si>
  <si>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</si>
  <si>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</si>
  <si>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</si>
  <si>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</si>
  <si>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</si>
  <si>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</si>
  <si>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</si>
  <si>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</si>
  <si>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</si>
  <si>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</si>
  <si>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</si>
  <si>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</si>
  <si>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</si>
  <si>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</si>
  <si>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</si>
  <si>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</si>
  <si>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</si>
  <si>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</si>
  <si>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</si>
  <si>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</si>
  <si>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</si>
  <si>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</si>
  <si>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</si>
  <si>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</si>
  <si>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</si>
  <si>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</si>
  <si>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</si>
  <si>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</si>
  <si>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</si>
  <si>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</si>
  <si>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</si>
  <si>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</si>
  <si>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</si>
  <si>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</si>
  <si>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</si>
  <si>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</si>
  <si>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</si>
  <si>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</si>
  <si>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</si>
  <si>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</si>
  <si>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</si>
  <si>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</si>
  <si>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</si>
  <si>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</si>
  <si>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</si>
  <si>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</si>
  <si>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</si>
  <si>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</si>
  <si>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</si>
  <si>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</si>
  <si>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</si>
  <si>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</si>
  <si>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</si>
  <si>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</si>
  <si>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</si>
  <si>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</si>
  <si>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</si>
  <si>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</si>
  <si>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</si>
  <si>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</si>
  <si>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</si>
  <si>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</si>
  <si>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</si>
  <si>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</si>
  <si>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</si>
  <si>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</si>
  <si>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</si>
  <si>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</si>
  <si>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</si>
  <si>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</si>
  <si>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</si>
  <si>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</si>
  <si>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</si>
  <si>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</si>
  <si>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</si>
  <si>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</si>
  <si>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</si>
  <si>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</si>
  <si>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</si>
  <si>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</si>
  <si>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</si>
  <si>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</si>
  <si>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</si>
  <si>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</si>
  <si>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</si>
  <si>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</si>
  <si>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</si>
  <si>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</si>
  <si>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</si>
  <si>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</si>
  <si>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</si>
  <si>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</si>
  <si>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</si>
  <si>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</si>
  <si>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</si>
  <si>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</si>
  <si>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</si>
  <si>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</si>
  <si>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</si>
  <si>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</si>
  <si>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</si>
  <si>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</si>
  <si>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</si>
  <si>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</si>
  <si>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</si>
  <si>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</si>
  <si>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</si>
  <si>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</si>
  <si>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</si>
  <si>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</si>
  <si>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</si>
  <si>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</si>
  <si>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</si>
  <si>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</si>
  <si>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</si>
  <si>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</si>
  <si>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</si>
  <si>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</si>
  <si>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</si>
  <si>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</si>
  <si>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</si>
  <si>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</si>
  <si>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</si>
  <si>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</si>
  <si>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</si>
  <si>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</si>
  <si>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</si>
  <si>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</si>
  <si>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</si>
  <si>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</si>
  <si>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</si>
  <si>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</si>
  <si>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</si>
  <si>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</si>
  <si>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</si>
  <si>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</si>
  <si>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</si>
  <si>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</si>
  <si>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</si>
  <si>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</si>
  <si>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</si>
  <si>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</si>
  <si>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</si>
  <si>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</si>
  <si>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</si>
  <si>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</si>
  <si>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</si>
  <si>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</si>
  <si>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</si>
  <si>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</si>
  <si>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</si>
  <si>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</si>
  <si>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</si>
  <si>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</si>
  <si>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</si>
  <si>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</si>
  <si>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</si>
  <si>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</si>
  <si>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</si>
  <si>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</si>
  <si>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</si>
  <si>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</si>
  <si>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</si>
  <si>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</si>
  <si>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</si>
  <si>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</si>
  <si>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</si>
  <si>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</si>
  <si>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</si>
  <si>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</si>
  <si>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</si>
  <si>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</si>
  <si>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</si>
  <si>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</si>
  <si>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</si>
  <si>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</si>
  <si>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</si>
  <si>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</si>
  <si>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</si>
  <si>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</si>
  <si>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</si>
  <si>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</si>
  <si>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</si>
  <si>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</si>
  <si>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</si>
  <si>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</si>
  <si>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</si>
  <si>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</si>
  <si>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</si>
  <si>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</si>
  <si>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</si>
  <si>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</si>
  <si>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</si>
  <si>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</si>
  <si>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</si>
  <si>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</si>
  <si>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</si>
  <si>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</si>
  <si>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</si>
  <si>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</si>
  <si>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</si>
  <si>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</si>
  <si>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</si>
  <si>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</si>
  <si>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</si>
  <si>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</si>
  <si>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</si>
  <si>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</si>
  <si>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</si>
  <si>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</si>
  <si>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</si>
  <si>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</si>
  <si>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</si>
  <si>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</si>
  <si>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</si>
  <si>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</si>
  <si>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</si>
  <si>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</si>
  <si>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</si>
  <si>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</si>
  <si>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</si>
  <si>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</si>
  <si>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</si>
  <si>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</si>
  <si>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</si>
  <si>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</si>
  <si>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</si>
  <si>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</si>
  <si>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</si>
  <si>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</si>
  <si>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</si>
  <si>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</si>
  <si>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</si>
  <si>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</si>
  <si>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</si>
  <si>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</si>
  <si>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</si>
  <si>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</si>
  <si>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</si>
  <si>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</si>
  <si>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</si>
  <si>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</si>
  <si>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</si>
  <si>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</si>
  <si>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</si>
  <si>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</si>
  <si>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</si>
  <si>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</si>
  <si>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</si>
  <si>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</si>
  <si>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</si>
  <si>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</si>
  <si>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</si>
  <si>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</si>
  <si>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</si>
  <si>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</si>
  <si>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</si>
  <si>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</si>
  <si>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</si>
  <si>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</si>
  <si>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</si>
  <si>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</si>
  <si>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</si>
  <si>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</si>
  <si>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</si>
  <si>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</si>
  <si>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</si>
  <si>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</si>
  <si>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</si>
  <si>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</si>
  <si>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</si>
  <si>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</si>
  <si>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</si>
  <si>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</si>
  <si>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</si>
  <si>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</si>
  <si>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</si>
  <si>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</si>
  <si>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</si>
  <si>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</si>
  <si>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</si>
  <si>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</si>
  <si>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</si>
  <si>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</si>
  <si>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</si>
  <si>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</si>
  <si>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</si>
  <si>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</si>
  <si>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</si>
  <si>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</si>
  <si>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</si>
  <si>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</si>
  <si>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</si>
  <si>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</si>
  <si>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</si>
  <si>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</si>
  <si>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</si>
  <si>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</si>
  <si>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</si>
  <si>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</si>
  <si>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</si>
  <si>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</si>
  <si>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</si>
  <si>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</si>
  <si>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</si>
  <si>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</si>
  <si>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</si>
  <si>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</si>
  <si>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</si>
  <si>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</si>
  <si>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</si>
  <si>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</si>
  <si>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</si>
  <si>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</si>
  <si>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</si>
  <si>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</si>
  <si>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</si>
  <si>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</si>
  <si>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</si>
  <si>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</si>
  <si>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</si>
  <si>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</si>
  <si>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</si>
  <si>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</si>
  <si>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</si>
  <si>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</si>
  <si>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</si>
  <si>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</si>
  <si>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</si>
  <si>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</si>
  <si>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</si>
  <si>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</si>
  <si>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</si>
  <si>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</si>
  <si>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</si>
  <si>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</si>
  <si>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</si>
  <si>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</si>
  <si>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</si>
  <si>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</si>
  <si>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</si>
  <si>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</si>
  <si>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</si>
  <si>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</si>
  <si>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</si>
  <si>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</si>
  <si>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</si>
  <si>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</si>
  <si>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</si>
  <si>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</si>
  <si>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</si>
  <si>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</si>
  <si>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</si>
  <si>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</si>
  <si>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</si>
  <si>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</si>
  <si>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</si>
  <si>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</si>
  <si>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</si>
  <si>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</si>
  <si>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</si>
  <si>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</si>
  <si>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</si>
  <si>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</si>
  <si>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</si>
  <si>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</si>
  <si>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</si>
  <si>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</si>
  <si>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</si>
  <si>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</si>
  <si>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</si>
  <si>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</si>
  <si>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</si>
  <si>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</si>
  <si>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</si>
  <si>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</si>
  <si>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</si>
  <si>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</si>
  <si>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</si>
  <si>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</si>
  <si>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</si>
  <si>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</si>
  <si>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</si>
  <si>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</si>
  <si>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</si>
  <si>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</si>
  <si>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</si>
  <si>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</si>
  <si>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</si>
  <si>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</si>
  <si>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</si>
  <si>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</si>
  <si>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</si>
  <si>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</si>
  <si>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</si>
  <si>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</si>
  <si>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</si>
  <si>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</si>
  <si>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</si>
  <si>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</si>
  <si>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</si>
  <si>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</si>
  <si>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</si>
  <si>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</si>
  <si>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</si>
  <si>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</si>
  <si>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</si>
  <si>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</si>
  <si>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</si>
  <si>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</si>
  <si>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</si>
  <si>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</si>
  <si>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</si>
  <si>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</si>
  <si>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</si>
  <si>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</si>
  <si>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</si>
  <si>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</si>
  <si>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</si>
  <si>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</si>
  <si>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</si>
  <si>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</si>
  <si>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</si>
  <si>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</si>
  <si>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</si>
  <si>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</si>
  <si>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</si>
  <si>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</si>
  <si>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</si>
  <si>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</si>
  <si>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</si>
  <si>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</si>
  <si>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</si>
  <si>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</si>
  <si>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</si>
  <si>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</si>
  <si>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</si>
  <si>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</si>
  <si>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</si>
  <si>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</si>
  <si>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</si>
  <si>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</si>
  <si>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</si>
  <si>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</si>
  <si>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</si>
  <si>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</si>
  <si>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</si>
  <si>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</si>
  <si>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</si>
  <si>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</si>
  <si>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</si>
  <si>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</si>
  <si>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</si>
  <si>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</si>
  <si>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</si>
  <si>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</si>
  <si>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</si>
  <si>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</si>
  <si>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</si>
  <si>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</si>
  <si>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</si>
  <si>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</si>
  <si>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</si>
  <si>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</si>
  <si>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</si>
  <si>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</si>
  <si>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</si>
  <si>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</si>
  <si>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</si>
  <si>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</si>
  <si>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</si>
  <si>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</si>
  <si>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</si>
  <si>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</si>
  <si>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</si>
  <si>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</si>
  <si>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</si>
  <si>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</si>
  <si>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</si>
  <si>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</si>
  <si>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</si>
  <si>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</si>
  <si>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</si>
  <si>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</si>
  <si>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</si>
  <si>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</si>
  <si>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</si>
  <si>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</si>
  <si>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</si>
  <si>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</si>
  <si>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</si>
  <si>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</si>
  <si>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</si>
  <si>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</si>
  <si>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</si>
  <si>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</si>
  <si>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</si>
  <si>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</si>
  <si>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</si>
  <si>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</si>
  <si>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</si>
  <si>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</si>
  <si>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</si>
  <si>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</si>
  <si>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</si>
  <si>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</si>
  <si>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</si>
  <si>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</si>
  <si>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</si>
  <si>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</si>
  <si>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</si>
  <si>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</si>
  <si>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</si>
  <si>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</si>
  <si>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</si>
  <si>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</si>
  <si>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</si>
  <si>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</si>
  <si>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</si>
  <si>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</si>
  <si>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</si>
  <si>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</si>
  <si>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</si>
  <si>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</si>
  <si>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</si>
  <si>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</si>
  <si>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</si>
  <si>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</si>
  <si>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</si>
  <si>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</si>
  <si>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</si>
  <si>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</si>
  <si>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</si>
  <si>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</si>
  <si>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</si>
  <si>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</si>
  <si>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</si>
  <si>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</si>
  <si>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</si>
  <si>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</si>
  <si>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</si>
  <si>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</si>
  <si>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</si>
  <si>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</si>
  <si>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</si>
  <si>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</si>
  <si>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</si>
  <si>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</si>
  <si>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</si>
  <si>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</si>
  <si>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</si>
  <si>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</si>
  <si>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</si>
  <si>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</si>
  <si>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</si>
  <si>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</si>
  <si>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</si>
  <si>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</si>
  <si>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</si>
  <si>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</si>
  <si>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</si>
  <si>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</si>
  <si>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</si>
  <si>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</si>
  <si>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</si>
  <si>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</si>
  <si>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</si>
  <si>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</si>
  <si>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</si>
  <si>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</si>
  <si>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</si>
  <si>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</si>
  <si>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</si>
  <si>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</si>
  <si>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</si>
  <si>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</si>
  <si>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</si>
  <si>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</si>
  <si>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</si>
  <si>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</si>
  <si>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</si>
  <si>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</si>
  <si>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</si>
  <si>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</si>
  <si>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</si>
  <si>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</si>
  <si>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</si>
  <si>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</si>
  <si>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</si>
  <si>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</si>
  <si>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</si>
  <si>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</si>
  <si>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</si>
  <si>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</si>
  <si>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</si>
  <si>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</si>
  <si>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</si>
  <si>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</si>
  <si>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</si>
  <si>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</si>
  <si>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</si>
  <si>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</si>
  <si>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</si>
  <si>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</si>
  <si>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</si>
  <si>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</si>
  <si>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</si>
  <si>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</si>
  <si>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</si>
  <si>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</si>
  <si>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</si>
  <si>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</si>
  <si>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</si>
  <si>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</si>
  <si>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</si>
  <si>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</si>
  <si>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</si>
  <si>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</si>
  <si>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</si>
  <si>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</si>
  <si>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</si>
  <si>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</si>
  <si>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</si>
  <si>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</si>
  <si>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</si>
  <si>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</si>
  <si>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</si>
  <si>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</si>
  <si>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</si>
  <si>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</si>
  <si>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</si>
  <si>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</si>
  <si>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</si>
  <si>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</si>
  <si>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</si>
  <si>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</si>
  <si>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</si>
  <si>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</si>
  <si>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</si>
  <si>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</si>
  <si>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</si>
  <si>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</si>
  <si>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</si>
  <si>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</si>
  <si>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</si>
  <si>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</si>
  <si>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</si>
  <si>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</si>
  <si>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</si>
  <si>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</si>
  <si>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</si>
  <si>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</si>
  <si>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</si>
  <si>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</si>
  <si>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</si>
  <si>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</si>
  <si>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</si>
  <si>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</si>
  <si>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</si>
  <si>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</si>
  <si>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</si>
  <si>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</si>
  <si>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</si>
  <si>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</si>
  <si>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</si>
  <si>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</si>
  <si>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</si>
  <si>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</si>
  <si>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</si>
  <si>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</si>
  <si>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</si>
  <si>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</si>
  <si>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</si>
  <si>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</si>
  <si>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</si>
  <si>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</si>
  <si>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</si>
  <si>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</si>
  <si>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</si>
  <si>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</si>
  <si>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</si>
  <si>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</si>
  <si>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</si>
  <si>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</si>
  <si>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</si>
  <si>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</si>
  <si>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</si>
  <si>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</si>
  <si>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</si>
  <si>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</si>
  <si>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</si>
  <si>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</si>
  <si>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</si>
  <si>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</si>
  <si>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</si>
  <si>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</si>
  <si>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</si>
  <si>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</si>
  <si>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</si>
  <si>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</si>
  <si>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</si>
  <si>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</si>
  <si>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</si>
  <si>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</si>
  <si>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</si>
  <si>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</si>
  <si>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</si>
  <si>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</si>
  <si>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</si>
  <si>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</si>
  <si>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</si>
  <si>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</si>
  <si>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</si>
  <si>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</si>
  <si>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</si>
  <si>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</si>
  <si>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</si>
  <si>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</si>
  <si>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</si>
  <si>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</si>
  <si>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</si>
  <si>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</si>
  <si>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</si>
  <si>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</si>
  <si>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</si>
  <si>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</si>
  <si>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</si>
  <si>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</si>
  <si>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</si>
  <si>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</si>
  <si>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</si>
  <si>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</si>
  <si>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</si>
  <si>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</si>
  <si>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</si>
  <si>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</si>
  <si>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</si>
  <si>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</si>
  <si>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</si>
  <si>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</si>
  <si>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</si>
  <si>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</si>
  <si>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</si>
  <si>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</si>
  <si>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</si>
  <si>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</si>
  <si>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</si>
  <si>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</si>
  <si>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</si>
  <si>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</si>
  <si>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</si>
  <si>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</si>
  <si>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</si>
  <si>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</si>
  <si>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</si>
  <si>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</si>
  <si>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</si>
  <si>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</si>
  <si>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</si>
  <si>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</si>
  <si>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</si>
  <si>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</si>
  <si>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</si>
  <si>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</si>
  <si>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</si>
  <si>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</si>
  <si>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</si>
  <si>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</si>
  <si>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</si>
  <si>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</si>
  <si>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</si>
  <si>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</si>
  <si>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</si>
  <si>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</si>
  <si>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</si>
  <si>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</si>
  <si>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</si>
  <si>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</si>
  <si>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</si>
  <si>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</si>
  <si>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</si>
  <si>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</si>
  <si>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</si>
  <si>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</si>
  <si>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</si>
  <si>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</si>
  <si>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</si>
  <si>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</si>
  <si>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</si>
  <si>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</si>
  <si>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</si>
  <si>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</si>
  <si>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</si>
  <si>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</si>
  <si>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</si>
  <si>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</si>
  <si>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</si>
  <si>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</si>
  <si>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</si>
  <si>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</si>
  <si>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</si>
  <si>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</si>
  <si>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</si>
  <si>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</si>
  <si>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</si>
  <si>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</si>
  <si>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</si>
  <si>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</si>
  <si>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</si>
  <si>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</si>
  <si>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</si>
  <si>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</si>
  <si>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</si>
  <si>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</si>
  <si>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</si>
  <si>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</si>
  <si>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</si>
  <si>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</si>
  <si>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</si>
  <si>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</si>
  <si>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</si>
  <si>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</si>
  <si>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</si>
  <si>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</si>
  <si>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</si>
  <si>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</si>
  <si>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</si>
  <si>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</si>
  <si>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</si>
  <si>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</si>
  <si>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</si>
  <si>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</si>
  <si>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</si>
  <si>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</si>
  <si>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</si>
  <si>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</si>
  <si>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</si>
  <si>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</si>
  <si>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</si>
  <si>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</si>
  <si>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</si>
  <si>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</si>
  <si>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</si>
  <si>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</si>
  <si>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</si>
  <si>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</si>
  <si>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</si>
  <si>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</si>
  <si>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</si>
  <si>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</si>
  <si>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</si>
  <si>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</si>
  <si>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</si>
  <si>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</si>
  <si>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</si>
  <si>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</si>
  <si>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</si>
  <si>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</si>
  <si>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</si>
  <si>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</si>
  <si>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</si>
  <si>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</si>
  <si>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</si>
  <si>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</si>
  <si>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</si>
  <si>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</si>
  <si>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</si>
  <si>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</si>
  <si>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</si>
  <si>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</si>
  <si>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</si>
  <si>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</si>
  <si>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</si>
  <si>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</si>
  <si>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</si>
  <si>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</si>
  <si>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</si>
  <si>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</si>
  <si>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</si>
  <si>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</si>
  <si>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</si>
  <si>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</si>
  <si>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</si>
  <si>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</si>
  <si>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</si>
  <si>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</si>
  <si>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</si>
  <si>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</si>
  <si>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</si>
  <si>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</si>
  <si>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</si>
  <si>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</si>
  <si>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</si>
  <si>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</si>
  <si>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</si>
  <si>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</si>
  <si>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</si>
  <si>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</si>
  <si>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</si>
  <si>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</si>
  <si>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</si>
  <si>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</si>
  <si>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</si>
  <si>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</si>
  <si>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</si>
  <si>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</si>
  <si>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</si>
  <si>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</si>
  <si>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</si>
  <si>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</si>
  <si>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</si>
  <si>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</si>
  <si>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</si>
  <si>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</si>
  <si>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</si>
  <si>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</si>
  <si>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</si>
  <si>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</si>
  <si>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</si>
  <si>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</si>
  <si>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</si>
  <si>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</si>
  <si>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</si>
  <si>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</si>
  <si>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</si>
  <si>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</si>
  <si>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</si>
  <si>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</si>
  <si>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</si>
  <si>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</si>
  <si>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</si>
  <si>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</si>
  <si>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</si>
  <si>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</si>
  <si>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</si>
  <si>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</si>
  <si>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</si>
  <si>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</si>
  <si>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</si>
  <si>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</si>
  <si>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</si>
  <si>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</si>
  <si>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</si>
  <si>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</si>
  <si>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</si>
  <si>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</si>
  <si>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</si>
  <si>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</si>
  <si>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</si>
  <si>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</si>
  <si>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</si>
  <si>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</si>
  <si>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</si>
  <si>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</si>
  <si>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</si>
  <si>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</si>
  <si>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</si>
  <si>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</si>
  <si>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</si>
  <si>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</si>
  <si>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</si>
  <si>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</si>
  <si>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</si>
  <si>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</si>
  <si>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</si>
  <si>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</si>
  <si>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</si>
  <si>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</si>
  <si>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</si>
  <si>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</si>
  <si>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</si>
  <si>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</si>
  <si>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</si>
  <si>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</si>
  <si>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</si>
  <si>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</si>
  <si>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</si>
  <si>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</si>
  <si>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</si>
  <si>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</si>
  <si>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</si>
  <si>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</si>
  <si>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</si>
  <si>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</si>
  <si>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</si>
  <si>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</si>
  <si>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</si>
  <si>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</si>
  <si>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</si>
  <si>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</si>
  <si>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</si>
  <si>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</si>
  <si>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</si>
  <si>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</si>
  <si>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</si>
  <si>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</si>
  <si>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</si>
  <si>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</si>
  <si>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</si>
  <si>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</si>
  <si>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</si>
  <si>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</si>
  <si>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</si>
  <si>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</si>
  <si>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</si>
  <si>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</si>
  <si>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</si>
  <si>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</si>
  <si>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</si>
  <si>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</si>
  <si>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</si>
  <si>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</si>
  <si>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</si>
  <si>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</si>
  <si>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</si>
  <si>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</si>
  <si>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</si>
  <si>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</si>
  <si>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</si>
  <si>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</si>
  <si>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</si>
  <si>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</si>
  <si>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</si>
  <si>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</si>
  <si>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</si>
  <si>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</si>
  <si>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</si>
  <si>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</si>
  <si>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</si>
  <si>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</si>
  <si>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</si>
  <si>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</si>
  <si>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</si>
  <si>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</si>
  <si>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</si>
  <si>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</si>
  <si>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</si>
  <si>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</si>
  <si>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</si>
  <si>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</si>
  <si>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</si>
  <si>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</si>
  <si>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</si>
  <si>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</si>
  <si>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</si>
  <si>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</si>
  <si>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</si>
  <si>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</si>
  <si>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</si>
  <si>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</si>
  <si>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</si>
  <si>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</si>
  <si>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</si>
  <si>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</si>
  <si>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</si>
  <si>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</si>
  <si>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</si>
  <si>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</si>
  <si>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</si>
  <si>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</si>
  <si>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</si>
  <si>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</si>
  <si>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</si>
  <si>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</si>
  <si>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</si>
  <si>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</si>
  <si>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</si>
  <si>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</si>
  <si>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</si>
  <si>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</si>
  <si>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</si>
  <si>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</si>
  <si>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</si>
  <si>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</si>
  <si>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</si>
  <si>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</si>
  <si>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</si>
  <si>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</si>
  <si>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</si>
  <si>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</si>
  <si>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</si>
  <si>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</si>
  <si>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</si>
  <si>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</si>
  <si>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</si>
  <si>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</si>
  <si>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</si>
  <si>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</si>
  <si>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</si>
  <si>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</si>
  <si>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</si>
  <si>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</si>
  <si>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</si>
  <si>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</si>
  <si>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</si>
  <si>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</si>
  <si>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</si>
  <si>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</si>
  <si>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</si>
  <si>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</si>
  <si>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</si>
  <si>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</si>
  <si>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</si>
  <si>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</si>
  <si>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</si>
  <si>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</si>
  <si>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</si>
  <si>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</si>
  <si>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</si>
  <si>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</si>
  <si>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</si>
  <si>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</si>
  <si>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</si>
  <si>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</si>
  <si>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</si>
  <si>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</si>
  <si>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</si>
  <si>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</si>
  <si>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</si>
  <si>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</si>
  <si>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</si>
  <si>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</si>
  <si>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</si>
  <si>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</si>
  <si>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</si>
  <si>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</si>
  <si>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</si>
  <si>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</si>
  <si>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</si>
  <si>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</si>
  <si>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</si>
  <si>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</si>
  <si>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</si>
  <si>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</si>
  <si>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</si>
  <si>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</si>
  <si>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</si>
  <si>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</si>
  <si>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</si>
  <si>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</si>
  <si>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</si>
  <si>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</si>
  <si>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</si>
  <si>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</si>
  <si>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</si>
  <si>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</si>
  <si>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</si>
  <si>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</si>
  <si>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</si>
  <si>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</si>
  <si>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</si>
  <si>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</si>
  <si>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</si>
  <si>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</si>
  <si>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</si>
  <si>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</si>
  <si>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</si>
  <si>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</si>
  <si>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</si>
  <si>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</si>
  <si>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</si>
  <si>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</si>
  <si>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</si>
  <si>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</si>
  <si>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</si>
  <si>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</si>
  <si>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</si>
  <si>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</si>
  <si>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</si>
  <si>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</si>
  <si>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</si>
  <si>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</si>
  <si>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</si>
  <si>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</si>
  <si>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</si>
  <si>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</si>
  <si>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</si>
  <si>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</si>
  <si>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</si>
  <si>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</si>
  <si>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</si>
  <si>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</si>
  <si>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</si>
  <si>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</si>
  <si>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</si>
  <si>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</si>
  <si>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</si>
  <si>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</si>
  <si>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</si>
  <si>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</si>
  <si>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</si>
  <si>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</si>
  <si>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</si>
  <si>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</si>
  <si>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</si>
  <si>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</si>
  <si>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</si>
  <si>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</si>
  <si>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</si>
  <si>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</si>
  <si>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</si>
  <si>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</si>
  <si>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</si>
  <si>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</si>
  <si>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</si>
  <si>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</si>
  <si>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</si>
  <si>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</si>
  <si>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</si>
  <si>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</si>
  <si>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</si>
  <si>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</si>
  <si>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</si>
  <si>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</si>
  <si>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</si>
  <si>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</si>
  <si>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</si>
  <si>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</si>
  <si>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</si>
  <si>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</si>
  <si>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</si>
  <si>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</si>
  <si>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</si>
  <si>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</si>
  <si>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</si>
  <si>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</si>
  <si>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</si>
  <si>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</si>
  <si>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</si>
  <si>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</si>
  <si>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</si>
  <si>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</si>
  <si>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</si>
  <si>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</si>
  <si>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</si>
  <si>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</si>
  <si>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</si>
  <si>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</si>
  <si>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</si>
  <si>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</si>
  <si>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</si>
  <si>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</si>
  <si>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</si>
  <si>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</si>
  <si>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</si>
  <si>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</si>
  <si>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</si>
  <si>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</si>
  <si>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</si>
  <si>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</si>
  <si>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</si>
  <si>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</si>
  <si>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</si>
  <si>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</si>
  <si>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</si>
  <si>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</si>
  <si>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</si>
  <si>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</si>
  <si>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</si>
  <si>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</si>
  <si>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</si>
  <si>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</si>
  <si>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</si>
  <si>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</si>
  <si>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</si>
  <si>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</si>
  <si>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</si>
  <si>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</si>
  <si>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</si>
  <si>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</si>
  <si>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</si>
  <si>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</si>
  <si>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</si>
  <si>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</si>
  <si>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</si>
  <si>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</si>
  <si>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</si>
  <si>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</si>
  <si>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</si>
  <si>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</si>
  <si>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</si>
  <si>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</si>
  <si>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</si>
  <si>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</si>
  <si>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</si>
  <si>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</si>
  <si>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</si>
  <si>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</si>
  <si>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</si>
  <si>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</si>
  <si>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</si>
  <si>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</si>
  <si>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</si>
  <si>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</si>
  <si>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</si>
  <si>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</si>
  <si>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</si>
  <si>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</si>
  <si>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</si>
  <si>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</si>
  <si>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</si>
  <si>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</si>
  <si>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</si>
  <si>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</si>
  <si>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</si>
  <si>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</si>
  <si>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</si>
  <si>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</si>
  <si>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</si>
  <si>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</si>
  <si>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</si>
  <si>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</si>
  <si>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</si>
  <si>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</si>
  <si>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</si>
  <si>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</si>
  <si>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</si>
  <si>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</si>
  <si>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</si>
  <si>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</si>
  <si>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</si>
  <si>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</si>
  <si>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</si>
  <si>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</si>
  <si>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</si>
  <si>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</si>
  <si>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</si>
  <si>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</si>
  <si>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</si>
  <si>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</si>
  <si>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</si>
  <si>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</si>
  <si>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</si>
  <si>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</si>
  <si>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</si>
  <si>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</si>
  <si>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</si>
  <si>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</si>
  <si>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</si>
  <si>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</si>
  <si>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</si>
  <si>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</si>
  <si>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</si>
  <si>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</si>
  <si>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</si>
  <si>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</si>
  <si>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</si>
  <si>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</si>
  <si>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</si>
  <si>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</si>
  <si>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</si>
  <si>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</si>
  <si>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</si>
  <si>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</si>
  <si>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</si>
  <si>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</si>
  <si>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</si>
  <si>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</si>
  <si>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</si>
  <si>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</si>
  <si>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</si>
  <si>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</si>
  <si>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</si>
  <si>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</si>
  <si>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</si>
  <si>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</si>
  <si>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</si>
  <si>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</si>
  <si>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</si>
  <si>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</si>
  <si>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</si>
  <si>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</si>
  <si>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</si>
  <si>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</si>
  <si>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</si>
  <si>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</si>
  <si>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</si>
  <si>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</si>
  <si>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</si>
  <si>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</si>
  <si>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</si>
  <si>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</si>
  <si>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</si>
  <si>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</si>
  <si>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</si>
  <si>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</si>
  <si>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</si>
  <si>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</si>
  <si>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</si>
  <si>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</si>
  <si>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</si>
  <si>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</si>
  <si>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</si>
  <si>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</si>
  <si>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</si>
  <si>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</si>
  <si>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</si>
  <si>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</si>
  <si>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</si>
  <si>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</si>
  <si>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</si>
  <si>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</si>
  <si>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</si>
  <si>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</si>
  <si>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</si>
  <si>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</si>
  <si>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</si>
  <si>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</si>
  <si>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</si>
  <si>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</si>
  <si>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</si>
  <si>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</si>
  <si>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</si>
  <si>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</si>
  <si>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</si>
  <si>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</si>
  <si>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</si>
  <si>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</si>
  <si>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</si>
  <si>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</si>
  <si>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</si>
  <si>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</si>
  <si>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</si>
  <si>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</si>
  <si>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</si>
  <si>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</si>
  <si>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</si>
  <si>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</si>
  <si>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</si>
  <si>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</si>
  <si>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</si>
  <si>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</si>
  <si>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</si>
  <si>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</si>
  <si>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</si>
  <si>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</si>
  <si>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</si>
  <si>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</si>
  <si>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</si>
  <si>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</si>
  <si>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</si>
  <si>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</si>
  <si>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</si>
  <si>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</si>
  <si>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</si>
  <si>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</si>
  <si>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</si>
  <si>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</si>
  <si>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</si>
  <si>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</si>
  <si>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</si>
  <si>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</si>
  <si>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</si>
  <si>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</si>
  <si>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</si>
  <si>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</si>
  <si>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</si>
  <si>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</si>
  <si>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</si>
  <si>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</si>
  <si>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</si>
  <si>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</si>
  <si>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</si>
  <si>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</si>
  <si>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</si>
  <si>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</si>
  <si>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</si>
  <si>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</si>
  <si>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</si>
  <si>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</si>
  <si>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</si>
  <si>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</si>
  <si>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</si>
  <si>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</si>
  <si>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</si>
  <si>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</si>
  <si>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</si>
  <si>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</si>
  <si>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</si>
  <si>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</si>
  <si>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</si>
  <si>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</si>
  <si>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</si>
  <si>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</si>
  <si>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</si>
  <si>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</si>
  <si>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</si>
  <si>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</si>
  <si>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</si>
  <si>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</si>
  <si>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</si>
  <si>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</si>
  <si>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</si>
  <si>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</si>
  <si>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</si>
  <si>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</si>
  <si>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</si>
  <si>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</si>
  <si>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</si>
  <si>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</si>
  <si>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</si>
  <si>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</si>
  <si>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</si>
  <si>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</si>
  <si>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</si>
  <si>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</si>
  <si>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</si>
  <si>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</si>
  <si>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</si>
  <si>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</si>
  <si>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</si>
  <si>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</si>
  <si>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</si>
  <si>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</si>
  <si>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</si>
  <si>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</si>
  <si>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</si>
  <si>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</si>
  <si>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</si>
  <si>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</si>
  <si>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</si>
  <si>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</si>
  <si>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</si>
  <si>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</si>
  <si>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</si>
  <si>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</si>
  <si>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</si>
  <si>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</si>
  <si>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</si>
  <si>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</si>
  <si>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</si>
  <si>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</si>
  <si>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</si>
  <si>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</si>
  <si>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</si>
  <si>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</si>
  <si>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</si>
  <si>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</si>
  <si>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</si>
  <si>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</si>
  <si>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</si>
  <si>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</si>
  <si>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</si>
  <si>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</si>
  <si>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</si>
  <si>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</si>
  <si>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</si>
  <si>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</si>
  <si>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</si>
  <si>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</si>
  <si>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</si>
  <si>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</si>
  <si>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</si>
  <si>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</si>
  <si>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</si>
  <si>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</si>
  <si>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</si>
  <si>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</si>
  <si>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</si>
  <si>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</si>
  <si>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</si>
  <si>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</si>
  <si>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</si>
  <si>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</si>
  <si>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</si>
  <si>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</si>
  <si>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</si>
  <si>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</si>
  <si>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</si>
  <si>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</si>
  <si>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</si>
  <si>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</si>
  <si>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</si>
  <si>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</si>
  <si>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</si>
  <si>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</si>
  <si>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</si>
  <si>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</si>
  <si>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</si>
  <si>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</si>
  <si>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</si>
  <si>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</si>
  <si>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</si>
  <si>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</si>
  <si>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</si>
  <si>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</si>
  <si>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</si>
  <si>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</si>
  <si>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</si>
  <si>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</si>
  <si>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</si>
  <si>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</si>
  <si>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</si>
  <si>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</si>
  <si>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</si>
  <si>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</si>
  <si>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</si>
  <si>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</si>
  <si>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</si>
  <si>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</si>
  <si>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</si>
  <si>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</si>
  <si>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</si>
  <si>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</si>
  <si>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</si>
  <si>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</si>
  <si>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</si>
  <si>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</si>
  <si>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</si>
  <si>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</si>
  <si>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</si>
  <si>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</si>
  <si>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</si>
  <si>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</si>
  <si>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</si>
  <si>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</si>
  <si>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</si>
  <si>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</si>
  <si>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</si>
  <si>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</si>
  <si>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</si>
  <si>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</si>
  <si>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</si>
  <si>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</si>
  <si>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</si>
  <si>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</si>
  <si>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</si>
  <si>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</si>
  <si>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</si>
  <si>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</si>
  <si>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</si>
  <si>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</si>
  <si>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</si>
  <si>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</si>
  <si>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</si>
  <si>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</si>
  <si>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</si>
  <si>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</si>
  <si>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</si>
  <si>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</si>
  <si>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</si>
  <si>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</si>
  <si>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</si>
  <si>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</si>
  <si>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</si>
  <si>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</si>
  <si>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</si>
  <si>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</si>
  <si>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</si>
  <si>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</si>
  <si>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</si>
  <si>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</si>
  <si>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</si>
  <si>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</si>
  <si>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</si>
  <si>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</si>
  <si>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</si>
  <si>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</si>
  <si>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</si>
  <si>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</si>
  <si>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</si>
  <si>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</si>
  <si>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</si>
  <si>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</si>
  <si>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</si>
  <si>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</si>
  <si>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</si>
  <si>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</si>
  <si>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</si>
  <si>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</si>
  <si>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</si>
  <si>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</si>
  <si>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</si>
  <si>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</si>
  <si>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</si>
  <si>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</si>
  <si>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</si>
  <si>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</si>
  <si>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</si>
  <si>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</si>
  <si>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</si>
  <si>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</si>
  <si>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</si>
  <si>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</si>
  <si>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</si>
  <si>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</si>
  <si>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</si>
  <si>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</si>
  <si>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</si>
  <si>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</si>
  <si>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</si>
  <si>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</si>
  <si>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</si>
  <si>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</si>
  <si>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</si>
  <si>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</si>
  <si>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</si>
  <si>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</si>
  <si>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</si>
  <si>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</si>
  <si>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</si>
  <si>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</si>
  <si>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</si>
  <si>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</si>
  <si>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</si>
  <si>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</si>
  <si>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</si>
  <si>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</si>
  <si>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</si>
  <si>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</si>
  <si>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</si>
  <si>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</si>
  <si>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</si>
  <si>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</si>
  <si>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</si>
  <si>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</si>
  <si>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</si>
  <si>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</si>
  <si>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</si>
  <si>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</si>
  <si>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</si>
  <si>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</si>
  <si>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</si>
  <si>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</si>
  <si>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</si>
  <si>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</si>
  <si>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</si>
  <si>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</si>
  <si>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</si>
  <si>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</si>
  <si>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</si>
  <si>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</si>
  <si>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</si>
  <si>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</si>
  <si>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</si>
  <si>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</si>
  <si>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</si>
  <si>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</si>
  <si>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</si>
  <si>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</si>
  <si>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</si>
  <si>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</si>
  <si>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</si>
  <si>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</si>
  <si>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</si>
  <si>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</si>
  <si>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</si>
  <si>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</si>
  <si>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</si>
  <si>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</si>
  <si>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</si>
  <si>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</si>
  <si>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</si>
  <si>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</si>
  <si>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</si>
  <si>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</si>
  <si>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</si>
  <si>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</si>
  <si>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</si>
  <si>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</si>
  <si>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</si>
  <si>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</si>
  <si>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</si>
  <si>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</si>
  <si>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</si>
  <si>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</si>
  <si>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</si>
  <si>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</si>
  <si>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</si>
  <si>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</si>
  <si>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</si>
  <si>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</si>
  <si>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</si>
  <si>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</si>
  <si>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</si>
  <si>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</si>
  <si>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</si>
  <si>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</si>
  <si>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</si>
  <si>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</si>
  <si>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</si>
  <si>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</si>
  <si>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</si>
  <si>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</si>
  <si>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</si>
  <si>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</si>
  <si>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</si>
  <si>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</si>
  <si>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</si>
  <si>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</si>
  <si>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</si>
  <si>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</si>
  <si>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</si>
  <si>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</si>
  <si>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</si>
  <si>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</si>
  <si>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</si>
  <si>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</si>
  <si>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</si>
  <si>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</si>
  <si>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</si>
  <si>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</si>
  <si>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</si>
  <si>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</si>
  <si>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</si>
  <si>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</si>
  <si>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</si>
  <si>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</si>
  <si>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</si>
  <si>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</si>
  <si>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</si>
  <si>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</si>
  <si>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</si>
  <si>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</si>
  <si>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</si>
  <si>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</si>
  <si>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</si>
  <si>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</si>
  <si>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</si>
  <si>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</si>
  <si>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</si>
  <si>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</si>
  <si>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</si>
  <si>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</si>
  <si>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</si>
  <si>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</si>
  <si>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</si>
  <si>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</si>
  <si>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</si>
  <si>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</si>
  <si>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</si>
  <si>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</si>
  <si>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</si>
  <si>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</si>
  <si>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</si>
  <si>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</si>
  <si>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</si>
  <si>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</si>
  <si>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</si>
  <si>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</si>
  <si>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</si>
  <si>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</si>
  <si>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</si>
  <si>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</si>
  <si>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</si>
  <si>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</si>
  <si>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</si>
  <si>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</si>
  <si>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</si>
  <si>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</si>
  <si>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</si>
  <si>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</si>
  <si>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</si>
  <si>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</si>
  <si>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</si>
  <si>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</si>
  <si>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</si>
  <si>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</si>
  <si>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</si>
  <si>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</si>
  <si>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</si>
  <si>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</si>
  <si>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</si>
  <si>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</si>
  <si>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</si>
  <si>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</si>
  <si>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</si>
  <si>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</si>
  <si>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</si>
  <si>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</si>
  <si>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</si>
  <si>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</si>
  <si>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</si>
  <si>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</si>
  <si>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</si>
  <si>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</si>
  <si>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</si>
  <si>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</si>
  <si>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</si>
  <si>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</si>
  <si>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</si>
  <si>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</si>
  <si>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</si>
  <si>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</si>
  <si>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</si>
  <si>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</si>
  <si>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</si>
  <si>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</si>
  <si>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</si>
  <si>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</si>
  <si>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</si>
  <si>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</si>
  <si>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</si>
  <si>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</si>
  <si>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</si>
  <si>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</si>
  <si>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</si>
  <si>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</si>
  <si>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</si>
  <si>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</si>
  <si>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</si>
  <si>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</si>
  <si>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</si>
  <si>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</si>
  <si>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</si>
  <si>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</si>
  <si>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</si>
  <si>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</si>
  <si>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</si>
  <si>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</si>
  <si>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</si>
  <si>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</si>
  <si>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</si>
  <si>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</si>
  <si>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</si>
  <si>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</si>
  <si>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</si>
  <si>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</si>
  <si>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</si>
  <si>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</si>
  <si>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</si>
  <si>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</si>
  <si>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</si>
  <si>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</si>
  <si>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</si>
  <si>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</si>
  <si>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</si>
  <si>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</si>
  <si>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</si>
  <si>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</si>
  <si>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</si>
  <si>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</si>
  <si>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</si>
  <si>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</si>
  <si>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</si>
  <si>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</si>
  <si>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</si>
  <si>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</si>
  <si>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</si>
  <si>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</si>
  <si>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</si>
  <si>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</si>
  <si>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</si>
  <si>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</si>
  <si>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</si>
  <si>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</si>
  <si>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</si>
  <si>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</si>
  <si>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</si>
  <si>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</si>
  <si>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</si>
  <si>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</si>
  <si>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</si>
  <si>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</si>
  <si>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</si>
  <si>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</si>
  <si>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</si>
  <si>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</si>
  <si>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</si>
  <si>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</si>
  <si>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</si>
  <si>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</si>
  <si>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</si>
  <si>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</si>
  <si>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</si>
  <si>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</si>
  <si>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</si>
  <si>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</si>
  <si>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</si>
  <si>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</si>
  <si>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</si>
  <si>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</si>
  <si>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</si>
  <si>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</si>
  <si>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</si>
  <si>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</si>
  <si>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</si>
  <si>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</si>
  <si>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</si>
  <si>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</si>
  <si>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</si>
  <si>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</si>
  <si>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</si>
  <si>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</si>
  <si>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</si>
  <si>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</si>
  <si>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</si>
  <si>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</si>
  <si>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</si>
  <si>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</si>
  <si>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</si>
  <si>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</si>
  <si>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</si>
  <si>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</si>
  <si>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</si>
  <si>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</si>
  <si>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</si>
  <si>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</si>
  <si>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</si>
  <si>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</si>
  <si>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</si>
  <si>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</si>
  <si>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</si>
  <si>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</si>
  <si>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</si>
  <si>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</si>
  <si>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</si>
  <si>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</si>
  <si>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</si>
  <si>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</si>
  <si>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</si>
  <si>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</si>
  <si>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</si>
  <si>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</si>
  <si>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</si>
  <si>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</si>
  <si>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</si>
  <si>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</si>
  <si>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</si>
  <si>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</si>
  <si>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</si>
  <si>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</si>
  <si>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</si>
  <si>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</si>
  <si>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</si>
  <si>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</si>
  <si>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</si>
  <si>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</si>
  <si>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</si>
  <si>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</si>
  <si>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</si>
  <si>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</si>
  <si>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</si>
  <si>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</si>
  <si>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</si>
  <si>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</si>
  <si>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</si>
  <si>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</si>
  <si>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</si>
  <si>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</si>
  <si>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</si>
  <si>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</si>
  <si>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</si>
  <si>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</si>
  <si>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</si>
  <si>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</si>
  <si>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</si>
  <si>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</si>
  <si>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</si>
  <si>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</si>
  <si>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</si>
  <si>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</si>
  <si>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</si>
  <si>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</si>
  <si>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</si>
  <si>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</si>
  <si>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</si>
  <si>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</si>
  <si>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</si>
  <si>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</si>
  <si>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</si>
  <si>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</si>
  <si>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</si>
  <si>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</si>
  <si>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</si>
  <si>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</si>
  <si>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</si>
  <si>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</si>
  <si>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</si>
  <si>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</si>
  <si>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</si>
  <si>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</si>
  <si>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</si>
  <si>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</si>
  <si>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</si>
  <si>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</si>
  <si>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</si>
  <si>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</si>
  <si>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</si>
  <si>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</si>
  <si>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</si>
  <si>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</si>
  <si>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</si>
  <si>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</si>
  <si>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</si>
  <si>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</si>
  <si>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</si>
  <si>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</si>
  <si>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</si>
  <si>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</si>
  <si>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</si>
  <si>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</si>
  <si>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</si>
  <si>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</si>
  <si>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</si>
  <si>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</si>
  <si>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</si>
  <si>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</si>
  <si>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</si>
  <si>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</si>
  <si>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</si>
  <si>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</si>
  <si>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</si>
  <si>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</si>
  <si>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</si>
  <si>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</si>
  <si>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</si>
  <si>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</si>
  <si>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</si>
  <si>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</si>
  <si>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</si>
  <si>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</si>
  <si>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</si>
  <si>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</si>
  <si>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</si>
  <si>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</si>
  <si>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</si>
  <si>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</si>
  <si>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</si>
  <si>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</si>
  <si>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</si>
  <si>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</si>
  <si>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</si>
  <si>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</si>
  <si>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</si>
  <si>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</si>
  <si>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</si>
  <si>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</si>
  <si>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</si>
  <si>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</si>
  <si>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</si>
  <si>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</si>
  <si>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</si>
  <si>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</si>
  <si>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</si>
  <si>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</si>
  <si>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</si>
  <si>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</si>
  <si>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</si>
  <si>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</si>
  <si>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</si>
  <si>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</si>
  <si>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</si>
  <si>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</si>
  <si>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</si>
  <si>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</si>
  <si>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</si>
  <si>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</si>
  <si>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</si>
  <si>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</si>
  <si>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</si>
  <si>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</si>
  <si>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</si>
  <si>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</si>
  <si>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</si>
  <si>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</si>
  <si>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</si>
  <si>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</si>
  <si>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</si>
  <si>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</si>
  <si>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</si>
  <si>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</si>
  <si>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</si>
  <si>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</si>
  <si>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</si>
  <si>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</si>
  <si>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</si>
  <si>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</si>
  <si>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</si>
  <si>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</si>
  <si>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</si>
  <si>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</si>
  <si>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</si>
  <si>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</si>
  <si>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</si>
  <si>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</si>
  <si>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</si>
  <si>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</si>
  <si>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</si>
  <si>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</si>
  <si>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</si>
  <si>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</si>
  <si>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</si>
  <si>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</si>
  <si>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</si>
  <si>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</si>
  <si>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</si>
  <si>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</si>
  <si>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</si>
  <si>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</si>
  <si>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</si>
  <si>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</si>
  <si>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</si>
  <si>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</si>
  <si>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</si>
  <si>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</si>
  <si>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</si>
  <si>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</si>
  <si>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</si>
  <si>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</si>
  <si>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</si>
  <si>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</si>
  <si>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</si>
  <si>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</si>
  <si>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</si>
  <si>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</si>
  <si>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</si>
  <si>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</si>
  <si>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</si>
  <si>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</si>
  <si>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</si>
  <si>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</si>
  <si>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</si>
  <si>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</si>
  <si>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</si>
  <si>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</si>
  <si>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</si>
  <si>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</si>
  <si>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</si>
  <si>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</si>
  <si>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</si>
  <si>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</si>
  <si>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</si>
  <si>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</si>
  <si>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</si>
  <si>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</si>
  <si>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</si>
  <si>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</si>
  <si>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</si>
  <si>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</si>
  <si>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</si>
  <si>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</si>
  <si>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</si>
  <si>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</si>
  <si>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</si>
  <si>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</si>
  <si>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</si>
  <si>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</si>
  <si>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</si>
  <si>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</si>
  <si>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</si>
  <si>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</si>
  <si>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</si>
  <si>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</si>
  <si>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</si>
  <si>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</si>
  <si>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</si>
  <si>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</si>
  <si>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</si>
  <si>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</si>
  <si>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</si>
  <si>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</si>
  <si>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</si>
  <si>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</si>
  <si>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</si>
  <si>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</si>
  <si>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</si>
  <si>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</si>
  <si>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</si>
  <si>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</si>
  <si>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</si>
  <si>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</si>
  <si>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</si>
  <si>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</si>
  <si>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</si>
  <si>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</si>
  <si>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</si>
  <si>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</si>
  <si>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</si>
  <si>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</si>
  <si>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</si>
  <si>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</si>
  <si>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</si>
  <si>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</si>
  <si>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</si>
  <si>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</si>
  <si>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</si>
  <si>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</si>
  <si>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</si>
  <si>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</si>
  <si>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</si>
  <si>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</si>
  <si>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</si>
  <si>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</si>
  <si>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</si>
  <si>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</si>
  <si>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</si>
  <si>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</si>
  <si>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</si>
  <si>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</si>
  <si>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</si>
  <si>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</si>
  <si>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</si>
  <si>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</si>
  <si>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</si>
  <si>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</si>
  <si>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</si>
  <si>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</si>
  <si>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</si>
  <si>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</si>
  <si>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</si>
  <si>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</si>
  <si>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</si>
  <si>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</si>
  <si>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</si>
  <si>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</si>
  <si>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</si>
  <si>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</si>
  <si>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</si>
  <si>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</si>
  <si>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</si>
  <si>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</si>
  <si>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</si>
  <si>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</si>
  <si>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</si>
  <si>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</si>
  <si>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</si>
  <si>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</si>
  <si>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</si>
  <si>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</si>
  <si>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</si>
  <si>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</si>
  <si>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</si>
  <si>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</si>
  <si>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</si>
  <si>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</si>
  <si>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</si>
  <si>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</si>
  <si>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</si>
  <si>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</si>
  <si>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</si>
  <si>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</si>
  <si>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</si>
  <si>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</si>
  <si>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</si>
  <si>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</si>
  <si>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</si>
  <si>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</si>
  <si>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</si>
  <si>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</si>
  <si>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</si>
  <si>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</si>
  <si>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</si>
  <si>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</si>
  <si>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</si>
  <si>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</si>
  <si>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</si>
  <si>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</si>
  <si>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</si>
  <si>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</si>
  <si>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</si>
  <si>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</si>
  <si>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</si>
  <si>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</si>
  <si>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</si>
  <si>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</si>
  <si>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</si>
  <si>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</si>
  <si>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</si>
  <si>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</si>
  <si>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</si>
  <si>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</si>
  <si>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</si>
  <si>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</si>
  <si>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</si>
  <si>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</si>
  <si>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</si>
  <si>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</si>
  <si>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</si>
  <si>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</si>
  <si>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</si>
  <si>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</si>
  <si>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</si>
  <si>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</si>
  <si>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</si>
  <si>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</si>
  <si>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</si>
  <si>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</si>
  <si>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</si>
  <si>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</si>
  <si>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</si>
  <si>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</si>
  <si>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</si>
  <si>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</si>
  <si>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</si>
  <si>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</si>
  <si>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</si>
  <si>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</si>
  <si>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</si>
  <si>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</si>
  <si>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</si>
  <si>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</si>
  <si>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</si>
  <si>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</si>
  <si>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</si>
  <si>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</si>
  <si>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</si>
  <si>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</si>
  <si>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</si>
  <si>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</si>
  <si>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</si>
  <si>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</si>
  <si>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</si>
  <si>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</si>
  <si>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</si>
  <si>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</si>
  <si>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</si>
  <si>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</si>
  <si>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</si>
  <si>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</si>
  <si>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</si>
  <si>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</si>
  <si>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</si>
  <si>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</si>
  <si>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</si>
  <si>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</si>
  <si>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</si>
  <si>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</si>
  <si>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</si>
  <si>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</si>
  <si>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</si>
  <si>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</si>
  <si>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</si>
  <si>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</si>
  <si>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</si>
  <si>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</si>
  <si>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</si>
  <si>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</si>
  <si>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</si>
  <si>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</si>
  <si>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</si>
  <si>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</si>
  <si>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</si>
  <si>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</si>
  <si>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</si>
  <si>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</si>
  <si>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</si>
  <si>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</si>
  <si>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</si>
  <si>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</si>
  <si>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</si>
  <si>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</si>
  <si>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</si>
  <si>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</si>
  <si>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</si>
  <si>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</si>
  <si>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</si>
  <si>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</si>
  <si>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</si>
  <si>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</si>
  <si>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</si>
  <si>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</si>
  <si>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</si>
  <si>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</si>
  <si>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</si>
  <si>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</si>
  <si>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</si>
  <si>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</si>
  <si>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</si>
  <si>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</si>
  <si>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</si>
  <si>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</si>
  <si>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</si>
  <si>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</si>
  <si>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</si>
  <si>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</si>
  <si>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</si>
  <si>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</si>
  <si>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</si>
  <si>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</si>
  <si>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</si>
  <si>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</si>
  <si>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</si>
  <si>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</si>
  <si>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</si>
  <si>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</si>
  <si>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</si>
  <si>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</si>
  <si>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</si>
  <si>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</si>
  <si>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</si>
  <si>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</si>
  <si>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</si>
  <si>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</si>
  <si>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</si>
  <si>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</si>
  <si>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</si>
  <si>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</si>
  <si>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</si>
  <si>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</si>
  <si>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</si>
  <si>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</si>
  <si>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</si>
  <si>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</si>
  <si>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</si>
  <si>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</si>
  <si>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</si>
  <si>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</si>
  <si>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</si>
  <si>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</si>
  <si>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</si>
  <si>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</si>
  <si>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</si>
  <si>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</si>
  <si>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</si>
  <si>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</si>
  <si>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</si>
  <si>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</si>
  <si>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</si>
  <si>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</si>
  <si>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</si>
  <si>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</si>
  <si>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</si>
  <si>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</si>
  <si>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</si>
  <si>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</si>
  <si>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</si>
  <si>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</si>
  <si>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</si>
  <si>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</si>
  <si>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</si>
  <si>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</si>
  <si>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</si>
  <si>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</si>
  <si>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</si>
  <si>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</si>
  <si>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</si>
  <si>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</si>
  <si>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</si>
  <si>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</si>
  <si>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</si>
  <si>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</si>
  <si>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</si>
  <si>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</si>
  <si>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</si>
  <si>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</si>
  <si>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</si>
  <si>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</si>
  <si>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</si>
  <si>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</si>
  <si>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</si>
  <si>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</si>
  <si>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</si>
  <si>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</si>
  <si>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</si>
  <si>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</si>
  <si>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</si>
  <si>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</si>
  <si>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</si>
  <si>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</si>
  <si>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</si>
  <si>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</si>
  <si>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</si>
  <si>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</si>
  <si>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</si>
  <si>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</si>
  <si>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</si>
  <si>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</si>
  <si>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</si>
  <si>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</si>
  <si>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</si>
  <si>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</si>
  <si>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</si>
  <si>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</si>
  <si>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</si>
  <si>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</si>
  <si>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</si>
  <si>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</si>
  <si>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</si>
  <si>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</si>
  <si>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</si>
  <si>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</si>
  <si>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</si>
  <si>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</si>
  <si>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</si>
  <si>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</si>
  <si>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</si>
  <si>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</si>
  <si>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</si>
  <si>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</si>
  <si>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</si>
  <si>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</si>
  <si>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</si>
  <si>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</si>
  <si>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</si>
  <si>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</si>
  <si>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</si>
  <si>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</si>
  <si>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</si>
  <si>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</si>
  <si>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</si>
  <si>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</si>
  <si>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</si>
  <si>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</si>
  <si>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</si>
  <si>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</si>
  <si>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</si>
  <si>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</si>
  <si>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</si>
  <si>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</si>
  <si>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</si>
  <si>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</si>
  <si>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</si>
  <si>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</si>
  <si>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</si>
  <si>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</si>
  <si>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</si>
  <si>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</si>
  <si>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</si>
  <si>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</si>
  <si>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</si>
  <si>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</si>
  <si>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</si>
  <si>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</si>
  <si>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</si>
  <si>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</si>
  <si>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</si>
  <si>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</si>
  <si>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</si>
  <si>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</si>
  <si>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</si>
  <si>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</si>
  <si>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</si>
  <si>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</si>
  <si>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</si>
  <si>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</si>
  <si>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</si>
  <si>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</si>
  <si>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</si>
  <si>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</si>
  <si>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</si>
  <si>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</si>
  <si>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</si>
  <si>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</si>
  <si>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</si>
  <si>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</si>
  <si>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</si>
  <si>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</si>
  <si>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</si>
  <si>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</si>
  <si>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</si>
  <si>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</si>
  <si>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</si>
  <si>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</si>
  <si>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</si>
  <si>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</si>
  <si>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</si>
  <si>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</si>
  <si>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</si>
  <si>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</si>
  <si>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</si>
  <si>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</si>
  <si>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</si>
  <si>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</si>
  <si>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</si>
  <si>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</si>
  <si>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</si>
  <si>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</si>
  <si>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</si>
  <si>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</si>
  <si>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</si>
  <si>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</si>
  <si>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</si>
  <si>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</si>
  <si>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</si>
  <si>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</si>
  <si>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</si>
  <si>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</si>
  <si>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</si>
  <si>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</si>
  <si>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</si>
  <si>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</si>
  <si>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</si>
  <si>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</si>
  <si>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</si>
  <si>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</si>
  <si>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</si>
  <si>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</si>
  <si>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</si>
  <si>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</si>
  <si>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</si>
  <si>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</si>
  <si>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</si>
  <si>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</si>
  <si>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</si>
  <si>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</si>
  <si>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</si>
  <si>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</si>
  <si>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</si>
  <si>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</si>
  <si>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</si>
  <si>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</si>
  <si>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</si>
  <si>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</si>
  <si>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</si>
  <si>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</si>
  <si>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</si>
  <si>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</si>
  <si>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</si>
  <si>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</si>
  <si>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</si>
  <si>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</si>
  <si>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</si>
  <si>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</si>
  <si>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</si>
  <si>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</si>
  <si>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</si>
  <si>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</si>
  <si>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</si>
  <si>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</si>
  <si>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</si>
  <si>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</si>
  <si>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</si>
  <si>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</si>
  <si>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</si>
  <si>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</si>
  <si>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</si>
  <si>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</si>
  <si>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</si>
  <si>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</si>
  <si>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</si>
  <si>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</si>
  <si>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</si>
  <si>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</si>
  <si>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</si>
  <si>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</si>
  <si>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</si>
  <si>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</si>
  <si>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</si>
  <si>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</si>
  <si>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</si>
  <si>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</si>
  <si>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</si>
  <si>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</si>
  <si>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</si>
  <si>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</si>
  <si>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</si>
  <si>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</si>
  <si>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</si>
  <si>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</si>
  <si>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</si>
  <si>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</si>
  <si>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</si>
  <si>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</si>
  <si>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</si>
  <si>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</si>
  <si>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</si>
  <si>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</si>
  <si>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</si>
  <si>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</si>
  <si>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</si>
  <si>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</si>
  <si>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</si>
  <si>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</si>
  <si>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</si>
  <si>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</si>
  <si>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</si>
  <si>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</si>
  <si>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</si>
  <si>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</si>
  <si>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</si>
  <si>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</si>
  <si>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</si>
  <si>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</si>
  <si>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</si>
  <si>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</si>
  <si>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</si>
  <si>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</si>
  <si>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</si>
  <si>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</si>
  <si>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</si>
  <si>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</si>
  <si>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</si>
  <si>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</si>
  <si>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</si>
  <si>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</si>
  <si>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</si>
  <si>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</si>
  <si>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</si>
  <si>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</si>
  <si>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</si>
  <si>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</si>
  <si>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</si>
  <si>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</si>
  <si>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</si>
  <si>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</si>
  <si>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</si>
  <si>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</si>
  <si>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</si>
  <si>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</si>
  <si>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</si>
  <si>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</si>
  <si>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</si>
  <si>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</si>
  <si>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</si>
  <si>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</si>
  <si>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</si>
  <si>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</si>
  <si>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</si>
  <si>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</si>
  <si>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</si>
  <si>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</si>
  <si>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</si>
  <si>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</si>
  <si>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</si>
  <si>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</si>
  <si>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</si>
  <si>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</si>
  <si>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</si>
  <si>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</si>
  <si>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</si>
  <si>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</si>
  <si>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</si>
  <si>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</si>
  <si>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</si>
  <si>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</si>
  <si>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</si>
  <si>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</si>
  <si>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</si>
  <si>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</si>
  <si>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</si>
  <si>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</si>
  <si>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</si>
  <si>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</si>
  <si>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</si>
  <si>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</si>
  <si>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</si>
  <si>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</si>
  <si>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</si>
  <si>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</si>
  <si>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</si>
  <si>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</si>
  <si>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</si>
  <si>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</si>
  <si>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</si>
  <si>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</si>
  <si>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</si>
  <si>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</si>
  <si>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</si>
  <si>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</si>
  <si>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</si>
  <si>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</si>
  <si>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</si>
  <si>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</si>
  <si>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</si>
  <si>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</si>
  <si>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</si>
  <si>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</si>
  <si>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</si>
  <si>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</si>
  <si>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</si>
  <si>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</si>
  <si>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</si>
  <si>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</si>
  <si>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</si>
  <si>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</si>
  <si>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</si>
  <si>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</si>
  <si>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</si>
  <si>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</si>
  <si>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</si>
  <si>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</si>
  <si>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</si>
  <si>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</si>
  <si>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</si>
  <si>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</si>
  <si>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</si>
  <si>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</si>
  <si>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</si>
  <si>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</si>
  <si>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</si>
  <si>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</si>
  <si>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</si>
  <si>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</si>
  <si>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</si>
  <si>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</si>
  <si>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</si>
  <si>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</si>
  <si>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</si>
  <si>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</si>
  <si>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</si>
  <si>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</si>
  <si>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</si>
  <si>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</si>
  <si>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</si>
  <si>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</si>
  <si>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</si>
  <si>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</si>
  <si>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</si>
  <si>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</si>
  <si>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</si>
  <si>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</si>
  <si>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</si>
  <si>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</si>
  <si>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</si>
  <si>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</si>
  <si>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</si>
  <si>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</si>
  <si>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</si>
  <si>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</si>
  <si>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</si>
  <si>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</si>
  <si>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</si>
  <si>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</si>
  <si>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</si>
  <si>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</si>
  <si>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</si>
  <si>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</si>
  <si>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</si>
  <si>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</si>
  <si>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</si>
  <si>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</si>
  <si>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</si>
  <si>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</si>
  <si>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</si>
  <si>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</si>
  <si>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</si>
  <si>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</si>
  <si>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</si>
  <si>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</si>
  <si>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</si>
  <si>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</si>
  <si>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</si>
  <si>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</si>
  <si>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</si>
  <si>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</si>
  <si>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</si>
  <si>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</si>
  <si>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</si>
  <si>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</si>
  <si>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</si>
  <si>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</si>
  <si>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</si>
  <si>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</si>
  <si>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</si>
  <si>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</si>
  <si>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</si>
  <si>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</si>
  <si>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</si>
  <si>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</si>
  <si>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</si>
  <si>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</si>
  <si>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</si>
  <si>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</si>
  <si>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</si>
  <si>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</si>
  <si>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</si>
  <si>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</si>
  <si>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</si>
  <si>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</si>
  <si>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</si>
  <si>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</si>
  <si>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</si>
  <si>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</si>
  <si>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</si>
  <si>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</si>
  <si>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</si>
  <si>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</si>
  <si>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</si>
  <si>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</si>
  <si>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</si>
  <si>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</si>
  <si>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</si>
  <si>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</si>
  <si>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</si>
  <si>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</si>
  <si>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</si>
  <si>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</si>
  <si>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</si>
  <si>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</si>
  <si>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</si>
  <si>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</si>
  <si>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</si>
  <si>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</si>
  <si>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</si>
  <si>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</si>
  <si>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</si>
  <si>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</si>
  <si>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</si>
  <si>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</si>
  <si>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</si>
  <si>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</si>
  <si>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</si>
  <si>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</si>
  <si>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</si>
  <si>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</si>
  <si>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</si>
  <si>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</si>
  <si>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</si>
  <si>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</si>
  <si>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</si>
  <si>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</si>
  <si>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</si>
  <si>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</si>
  <si>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</si>
  <si>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</si>
  <si>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</si>
  <si>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</si>
  <si>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</si>
  <si>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</si>
  <si>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</si>
  <si>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</si>
  <si>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</si>
  <si>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</si>
  <si>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</si>
  <si>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</si>
  <si>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</si>
  <si>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</si>
  <si>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</si>
  <si>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</si>
  <si>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</si>
  <si>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</si>
  <si>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</si>
  <si>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</si>
  <si>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</si>
  <si>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</si>
  <si>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</si>
  <si>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</si>
  <si>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</si>
  <si>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</si>
  <si>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</si>
  <si>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</si>
  <si>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</si>
  <si>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</si>
  <si>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</si>
  <si>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</si>
  <si>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</si>
  <si>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</si>
  <si>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</si>
  <si>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</si>
  <si>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</si>
  <si>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</si>
  <si>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</si>
  <si>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</si>
  <si>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</si>
  <si>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</si>
  <si>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</si>
  <si>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</si>
  <si>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</si>
  <si>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</si>
  <si>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</si>
  <si>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</si>
  <si>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</si>
  <si>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</si>
  <si>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</si>
  <si>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</si>
  <si>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</si>
  <si>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</si>
  <si>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</si>
  <si>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</si>
  <si>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</si>
  <si>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</si>
  <si>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</si>
  <si>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</si>
  <si>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</si>
  <si>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</si>
  <si>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</si>
  <si>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</si>
  <si>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</si>
  <si>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</si>
  <si>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</si>
  <si>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</si>
  <si>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</si>
  <si>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</si>
  <si>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</si>
  <si>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</si>
  <si>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</si>
  <si>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</si>
  <si>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</si>
  <si>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</si>
  <si>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</si>
  <si>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</si>
  <si>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</si>
  <si>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</si>
  <si>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</si>
  <si>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</si>
  <si>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</si>
  <si>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</si>
  <si>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</si>
  <si>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</si>
  <si>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</si>
  <si>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</si>
  <si>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</si>
  <si>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</si>
  <si>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</si>
  <si>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</si>
  <si>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</si>
  <si>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</si>
  <si>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</si>
  <si>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</si>
  <si>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</si>
  <si>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</si>
  <si>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</si>
  <si>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</si>
  <si>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</si>
  <si>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</si>
  <si>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</si>
  <si>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</si>
  <si>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</si>
  <si>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</si>
  <si>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</si>
  <si>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</si>
  <si>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</si>
  <si>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</si>
  <si>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</si>
  <si>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</si>
  <si>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</si>
  <si>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</si>
  <si>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</si>
  <si>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</si>
  <si>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</si>
  <si>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</si>
  <si>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</si>
  <si>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</si>
  <si>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</si>
  <si>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</si>
  <si>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</si>
  <si>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</si>
  <si>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</si>
  <si>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</si>
  <si>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</si>
  <si>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</si>
  <si>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</si>
  <si>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</si>
  <si>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</si>
  <si>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</si>
  <si>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</si>
  <si>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</si>
  <si>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</si>
  <si>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</si>
  <si>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</si>
  <si>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</si>
  <si>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</si>
  <si>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</si>
  <si>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</si>
  <si>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</si>
  <si>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</si>
  <si>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</si>
  <si>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</si>
  <si>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</si>
  <si>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</si>
  <si>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</si>
  <si>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</si>
  <si>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</si>
  <si>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</si>
  <si>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</si>
  <si>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</si>
  <si>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</si>
  <si>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</si>
  <si>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</si>
  <si>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</si>
  <si>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</si>
  <si>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</si>
  <si>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</si>
  <si>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</si>
  <si>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</si>
  <si>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</si>
  <si>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</si>
  <si>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</si>
  <si>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</si>
  <si>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</si>
  <si>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</si>
  <si>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</si>
  <si>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</si>
  <si>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</si>
  <si>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</si>
  <si>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</si>
  <si>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</si>
  <si>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</si>
  <si>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</si>
  <si>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</si>
  <si>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</si>
  <si>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</si>
  <si>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</si>
  <si>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</si>
  <si>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</si>
  <si>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</si>
  <si>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</si>
  <si>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</si>
  <si>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</si>
  <si>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</si>
  <si>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</si>
  <si>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</si>
  <si>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</si>
  <si>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</si>
  <si>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</si>
  <si>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</si>
  <si>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</si>
  <si>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</si>
  <si>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</si>
  <si>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</si>
  <si>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</si>
  <si>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</si>
  <si>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</si>
  <si>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</si>
  <si>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</si>
  <si>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</si>
  <si>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</si>
  <si>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</si>
  <si>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</si>
  <si>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</si>
  <si>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</si>
  <si>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</si>
  <si>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</si>
  <si>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</si>
  <si>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</si>
  <si>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</si>
  <si>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</si>
  <si>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</si>
  <si>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</si>
  <si>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</si>
  <si>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</si>
  <si>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</si>
  <si>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</si>
  <si>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</si>
  <si>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</si>
  <si>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</si>
  <si>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</si>
  <si>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</si>
  <si>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</si>
  <si>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</si>
  <si>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</si>
  <si>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</si>
  <si>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</si>
  <si>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</si>
  <si>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</si>
  <si>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</si>
  <si>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</si>
  <si>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</si>
  <si>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</si>
  <si>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</si>
  <si>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</si>
  <si>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</si>
  <si>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</si>
  <si>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</si>
  <si>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</si>
  <si>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</si>
  <si>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</si>
  <si>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</si>
  <si>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</si>
  <si>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</si>
  <si>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</si>
  <si>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</si>
  <si>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</si>
  <si>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</si>
  <si>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</si>
  <si>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</si>
  <si>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</si>
  <si>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</si>
  <si>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</si>
  <si>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</si>
  <si>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</si>
  <si>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</si>
  <si>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</si>
  <si>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</si>
  <si>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</si>
  <si>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</si>
  <si>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</si>
  <si>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</si>
  <si>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</si>
  <si>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</si>
  <si>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</si>
  <si>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</si>
  <si>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</si>
  <si>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</si>
  <si>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</si>
  <si>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</si>
  <si>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</si>
  <si>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</si>
  <si>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</si>
  <si>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</si>
  <si>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</si>
  <si>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</si>
  <si>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</si>
  <si>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</si>
  <si>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</si>
  <si>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</si>
  <si>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</si>
  <si>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</si>
  <si>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</si>
  <si>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</si>
  <si>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</si>
  <si>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</si>
  <si>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</si>
  <si>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</si>
  <si>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</si>
  <si>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</si>
  <si>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</si>
  <si>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</si>
  <si>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</si>
  <si>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</si>
  <si>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</si>
  <si>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</si>
  <si>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</si>
  <si>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</si>
  <si>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</si>
  <si>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</si>
  <si>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</si>
  <si>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</si>
  <si>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</si>
  <si>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</si>
  <si>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</si>
  <si>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</si>
  <si>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</si>
  <si>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</si>
  <si>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</si>
  <si>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</si>
  <si>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</si>
  <si>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</si>
  <si>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</si>
  <si>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</si>
  <si>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</si>
  <si>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</si>
  <si>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</si>
  <si>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</si>
  <si>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</si>
  <si>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</si>
  <si>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</si>
  <si>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</si>
  <si>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</si>
  <si>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</si>
  <si>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</si>
  <si>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</si>
  <si>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</si>
  <si>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</si>
  <si>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</si>
  <si>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</si>
  <si>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</si>
  <si>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</si>
  <si>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</si>
  <si>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</si>
  <si>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</si>
  <si>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</si>
  <si>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</si>
  <si>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</si>
  <si>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</si>
  <si>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</si>
  <si>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</si>
  <si>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</si>
  <si>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</si>
  <si>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</si>
  <si>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</si>
  <si>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</si>
  <si>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</si>
  <si>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</si>
  <si>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</si>
  <si>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</si>
  <si>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</si>
  <si>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</si>
  <si>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</si>
  <si>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</si>
  <si>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</si>
  <si>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</si>
  <si>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</si>
  <si>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</si>
  <si>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</si>
  <si>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</si>
  <si>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</si>
  <si>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</si>
  <si>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</si>
  <si>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</si>
  <si>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</si>
  <si>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</si>
  <si>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</si>
  <si>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</si>
  <si>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</si>
  <si>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</si>
  <si>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</si>
  <si>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</si>
  <si>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</si>
  <si>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</si>
  <si>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</si>
  <si>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</si>
  <si>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</si>
  <si>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</si>
  <si>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</si>
  <si>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</si>
  <si>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</si>
  <si>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</si>
  <si>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</si>
  <si>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</si>
  <si>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</si>
  <si>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</si>
  <si>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</si>
  <si>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</si>
  <si>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</si>
  <si>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</si>
  <si>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</si>
  <si>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</si>
  <si>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</si>
  <si>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</si>
  <si>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</si>
  <si>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</si>
  <si>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</si>
  <si>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</si>
  <si>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</si>
  <si>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</si>
  <si>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</si>
  <si>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</si>
  <si>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</si>
  <si>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</si>
  <si>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</si>
  <si>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</si>
  <si>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</si>
  <si>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</si>
  <si>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</si>
  <si>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</si>
  <si>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</si>
  <si>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</si>
  <si>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</si>
  <si>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</si>
  <si>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</si>
  <si>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</si>
  <si>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</si>
  <si>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</si>
  <si>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</si>
  <si>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</si>
  <si>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</si>
  <si>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</si>
  <si>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</si>
  <si>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</si>
  <si>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</si>
  <si>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</si>
  <si>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</si>
  <si>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</si>
  <si>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</si>
  <si>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</si>
  <si>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</si>
  <si>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</si>
  <si>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</si>
  <si>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</si>
  <si>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</si>
  <si>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</si>
  <si>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</si>
  <si>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</si>
  <si>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</si>
  <si>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</si>
  <si>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</si>
  <si>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</si>
  <si>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</si>
  <si>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</si>
  <si>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</si>
  <si>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</si>
  <si>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</si>
  <si>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</si>
  <si>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</si>
  <si>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</si>
  <si>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</si>
  <si>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</si>
  <si>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</si>
  <si>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</si>
  <si>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</si>
  <si>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</si>
  <si>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</si>
  <si>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</si>
  <si>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</si>
  <si>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</si>
  <si>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</si>
  <si>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</si>
  <si>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</si>
  <si>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</si>
  <si>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</si>
  <si>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</si>
  <si>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</si>
  <si>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</si>
  <si>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</si>
  <si>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</si>
  <si>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</si>
  <si>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</si>
  <si>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</si>
  <si>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</si>
  <si>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</si>
  <si>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</si>
  <si>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</si>
  <si>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</si>
  <si>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</si>
  <si>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</si>
  <si>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</si>
  <si>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</si>
  <si>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</si>
  <si>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</si>
  <si>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</si>
  <si>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</si>
  <si>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</si>
  <si>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</si>
  <si>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</si>
  <si>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</si>
  <si>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</si>
  <si>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</si>
  <si>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</si>
  <si>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</si>
  <si>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</si>
  <si>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</si>
  <si>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</si>
  <si>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</si>
  <si>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</si>
  <si>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</si>
  <si>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</si>
  <si>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</si>
  <si>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</si>
  <si>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</si>
  <si>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</si>
  <si>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</si>
  <si>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</si>
  <si>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</si>
  <si>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</si>
  <si>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</si>
  <si>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</si>
  <si>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</si>
  <si>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</si>
  <si>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</si>
  <si>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</si>
  <si>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</si>
  <si>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</si>
  <si>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</si>
  <si>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</si>
  <si>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</si>
  <si>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</si>
  <si>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</si>
  <si>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</si>
  <si>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</si>
  <si>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</si>
  <si>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</si>
  <si>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</si>
  <si>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</si>
  <si>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</si>
  <si>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</si>
  <si>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</si>
  <si>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</si>
  <si>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</si>
  <si>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</si>
  <si>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</si>
  <si>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</si>
  <si>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</si>
  <si>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</si>
  <si>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</si>
  <si>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</si>
  <si>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</si>
  <si>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</si>
  <si>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</si>
  <si>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</si>
  <si>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</si>
  <si>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</si>
  <si>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</si>
  <si>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</si>
  <si>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</si>
  <si>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</si>
  <si>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</si>
  <si>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</si>
  <si>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</si>
  <si>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</si>
  <si>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</si>
  <si>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</si>
  <si>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</si>
  <si>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</si>
  <si>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</si>
  <si>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</si>
  <si>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</si>
  <si>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</si>
  <si>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</si>
  <si>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</si>
  <si>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</si>
  <si>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</si>
  <si>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</si>
  <si>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</si>
  <si>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</si>
  <si>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</si>
  <si>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</si>
  <si>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</si>
  <si>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</si>
  <si>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</si>
  <si>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</si>
  <si>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</si>
  <si>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</si>
  <si>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</si>
  <si>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</si>
  <si>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</si>
  <si>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</si>
  <si>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</si>
  <si>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</si>
  <si>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</si>
  <si>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</si>
  <si>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</si>
  <si>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</si>
  <si>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</si>
  <si>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</si>
  <si>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</si>
  <si>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</si>
  <si>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</si>
  <si>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</si>
  <si>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</si>
  <si>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</si>
  <si>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</si>
  <si>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</si>
  <si>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</si>
  <si>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</si>
  <si>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</si>
  <si>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</si>
  <si>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</si>
  <si>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</si>
  <si>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</si>
  <si>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</si>
  <si>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</si>
  <si>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</si>
  <si>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</si>
  <si>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</si>
  <si>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</si>
  <si>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</si>
  <si>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</si>
  <si>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</si>
  <si>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</si>
  <si>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</si>
  <si>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</si>
  <si>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</si>
  <si>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</si>
  <si>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</si>
  <si>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</si>
  <si>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</si>
  <si>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</si>
  <si>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</si>
  <si>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</si>
  <si>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</si>
  <si>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</si>
  <si>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</si>
  <si>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</si>
  <si>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</si>
  <si>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</si>
  <si>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</si>
  <si>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</si>
  <si>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</si>
  <si>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</si>
  <si>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</si>
  <si>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</si>
  <si>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</si>
  <si>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</si>
  <si>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</si>
  <si>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</si>
  <si>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</si>
  <si>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</si>
  <si>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</si>
  <si>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</si>
  <si>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</si>
  <si>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</si>
  <si>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</si>
  <si>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</si>
  <si>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</si>
  <si>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</si>
  <si>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</si>
  <si>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</si>
  <si>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</si>
  <si>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</si>
  <si>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</si>
  <si>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</si>
  <si>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</si>
  <si>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</si>
  <si>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</si>
  <si>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</si>
  <si>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</si>
  <si>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</si>
  <si>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</si>
  <si>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</si>
  <si>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</si>
  <si>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</si>
  <si>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</si>
  <si>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</si>
  <si>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</si>
  <si>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</si>
  <si>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</si>
  <si>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</si>
  <si>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</si>
  <si>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</si>
  <si>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</si>
  <si>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</si>
  <si>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</si>
  <si>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</si>
  <si>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</si>
  <si>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</si>
  <si>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</si>
  <si>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</si>
  <si>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</si>
  <si>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</si>
  <si>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</si>
  <si>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</si>
  <si>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</si>
  <si>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</si>
  <si>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</si>
  <si>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</si>
  <si>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</si>
  <si>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</si>
  <si>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</si>
  <si>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</si>
  <si>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</si>
  <si>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</si>
  <si>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</si>
  <si>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</si>
  <si>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</si>
  <si>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</si>
  <si>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</si>
  <si>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</si>
  <si>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</si>
  <si>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</si>
  <si>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</si>
  <si>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</si>
  <si>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</si>
  <si>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</si>
  <si>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</si>
  <si>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</si>
  <si>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</si>
  <si>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</si>
  <si>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</si>
  <si>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</si>
  <si>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</si>
  <si>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</si>
  <si>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</si>
  <si>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</si>
  <si>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</si>
  <si>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</si>
  <si>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</si>
  <si>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</si>
  <si>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</si>
  <si>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</si>
  <si>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</si>
  <si>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</si>
  <si>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</si>
  <si>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</si>
  <si>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</si>
  <si>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</si>
  <si>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</si>
  <si>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</si>
  <si>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</si>
  <si>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</si>
  <si>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</si>
  <si>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</si>
  <si>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</si>
  <si>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</si>
  <si>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</si>
  <si>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</si>
  <si>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</si>
  <si>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</si>
  <si>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</si>
  <si>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</si>
  <si>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</si>
  <si>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</si>
  <si>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</si>
  <si>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</si>
  <si>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</si>
  <si>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</si>
  <si>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</si>
  <si>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</si>
  <si>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</si>
  <si>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</si>
  <si>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</si>
  <si>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</si>
  <si>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</si>
  <si>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</si>
  <si>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</si>
  <si>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</si>
  <si>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</si>
  <si>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</si>
  <si>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</si>
  <si>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</si>
  <si>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</si>
  <si>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</si>
  <si>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</si>
  <si>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</si>
  <si>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</si>
  <si>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</si>
  <si>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</si>
  <si>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</si>
  <si>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</si>
  <si>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</si>
  <si>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</si>
  <si>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</si>
  <si>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</si>
  <si>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</si>
  <si>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</si>
  <si>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</si>
  <si>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</si>
  <si>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</si>
  <si>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</si>
  <si>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</si>
  <si>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</si>
  <si>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</si>
  <si>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</si>
  <si>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</si>
  <si>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</si>
  <si>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</si>
  <si>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</si>
  <si>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</si>
  <si>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</si>
  <si>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</si>
  <si>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</si>
  <si>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</si>
  <si>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</si>
  <si>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</si>
  <si>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</si>
  <si>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</si>
  <si>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</si>
  <si>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</si>
  <si>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</si>
  <si>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</si>
  <si>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</si>
  <si>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</si>
  <si>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</si>
  <si>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</si>
  <si>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</si>
  <si>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</si>
  <si>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</si>
  <si>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</si>
  <si>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</si>
  <si>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</si>
  <si>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</si>
  <si>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</si>
  <si>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</si>
  <si>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</si>
  <si>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</si>
  <si>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</si>
  <si>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</si>
  <si>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</si>
  <si>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</si>
  <si>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</si>
  <si>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</si>
  <si>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</si>
  <si>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</si>
  <si>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</si>
  <si>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</si>
  <si>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</si>
  <si>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</si>
  <si>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</si>
  <si>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</si>
  <si>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</si>
  <si>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</si>
  <si>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</si>
  <si>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</si>
  <si>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</si>
  <si>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</si>
  <si>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</si>
  <si>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</si>
  <si>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</si>
  <si>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</si>
  <si>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</si>
  <si>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</si>
  <si>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</si>
  <si>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</si>
  <si>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</si>
  <si>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</si>
  <si>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</si>
  <si>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</si>
  <si>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</si>
  <si>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</si>
  <si>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</si>
  <si>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</si>
  <si>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</si>
  <si>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</si>
  <si>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</si>
  <si>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</si>
  <si>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</si>
  <si>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</si>
  <si>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</si>
  <si>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</si>
  <si>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</si>
  <si>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</si>
  <si>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</si>
  <si>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</si>
  <si>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</si>
  <si>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</si>
  <si>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</si>
  <si>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</si>
  <si>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</si>
  <si>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</si>
  <si>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</si>
  <si>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</si>
  <si>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</si>
  <si>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</si>
  <si>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</si>
  <si>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</si>
  <si>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</si>
  <si>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</si>
  <si>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</si>
  <si>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</si>
  <si>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</si>
  <si>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</si>
  <si>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</si>
  <si>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</si>
  <si>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</si>
  <si>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</si>
  <si>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</si>
  <si>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</si>
  <si>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</si>
  <si>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</si>
  <si>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</si>
  <si>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</si>
  <si>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</si>
  <si>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</si>
  <si>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</si>
  <si>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</si>
  <si>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</si>
  <si>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</si>
  <si>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</si>
  <si>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</si>
  <si>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</si>
  <si>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</si>
  <si>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</si>
  <si>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</si>
  <si>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</si>
  <si>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</si>
  <si>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</si>
  <si>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</si>
  <si>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</si>
  <si>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</si>
  <si>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</si>
  <si>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</si>
  <si>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</si>
  <si>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</si>
  <si>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</si>
  <si>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</si>
  <si>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</si>
  <si>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</si>
  <si>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</si>
  <si>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</si>
  <si>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</si>
  <si>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</si>
  <si>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</si>
  <si>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</si>
  <si>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</si>
  <si>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</si>
  <si>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</si>
  <si>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</si>
  <si>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</si>
  <si>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</si>
  <si>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</si>
  <si>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</si>
  <si>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</si>
  <si>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</si>
  <si>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</si>
  <si>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</si>
  <si>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</si>
  <si>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</si>
  <si>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</si>
  <si>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</si>
  <si>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</si>
  <si>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</si>
  <si>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</si>
  <si>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</si>
  <si>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</si>
  <si>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</si>
  <si>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</si>
  <si>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</si>
  <si>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</si>
  <si>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</si>
  <si>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</si>
  <si>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</si>
  <si>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</si>
  <si>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</si>
  <si>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</si>
  <si>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</si>
  <si>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</si>
  <si>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</si>
  <si>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</si>
  <si>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</si>
  <si>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</si>
  <si>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</si>
  <si>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</si>
  <si>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</si>
  <si>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</si>
  <si>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</si>
  <si>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</si>
  <si>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</si>
  <si>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</si>
  <si>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</si>
  <si>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</si>
  <si>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</si>
  <si>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</si>
  <si>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</si>
  <si>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</si>
  <si>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</si>
  <si>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</si>
  <si>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</si>
  <si>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</si>
  <si>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</si>
  <si>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</si>
  <si>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</si>
  <si>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</si>
  <si>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</si>
  <si>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</si>
  <si>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</si>
  <si>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</si>
  <si>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</si>
  <si>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</si>
  <si>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</si>
  <si>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</si>
  <si>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</si>
  <si>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</si>
  <si>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</si>
  <si>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</si>
  <si>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</si>
  <si>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</si>
  <si>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</si>
  <si>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</si>
  <si>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</si>
  <si>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</si>
  <si>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</si>
  <si>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</si>
  <si>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</si>
  <si>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</si>
  <si>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</si>
  <si>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</si>
  <si>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</si>
  <si>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</si>
  <si>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</si>
  <si>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</si>
  <si>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</si>
  <si>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</si>
  <si>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</si>
  <si>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</si>
  <si>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</si>
  <si>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</si>
  <si>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</si>
  <si>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</si>
  <si>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</si>
  <si>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</si>
  <si>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</si>
  <si>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</si>
  <si>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</si>
  <si>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</si>
  <si>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</si>
  <si>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</si>
  <si>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</si>
  <si>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</si>
  <si>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</si>
  <si>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</si>
  <si>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</si>
  <si>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</si>
  <si>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</si>
  <si>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</si>
  <si>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</si>
  <si>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</si>
  <si>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</si>
  <si>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</si>
  <si>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</si>
  <si>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</si>
  <si>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</si>
  <si>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</si>
  <si>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</si>
  <si>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</si>
  <si>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</si>
  <si>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</si>
  <si>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</si>
  <si>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</si>
  <si>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</si>
  <si>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</si>
  <si>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</si>
  <si>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</si>
  <si>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</si>
  <si>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</si>
  <si>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</si>
  <si>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</si>
  <si>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</si>
  <si>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</si>
  <si>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</si>
  <si>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</si>
  <si>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</si>
  <si>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</si>
  <si>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</si>
  <si>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</si>
  <si>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</si>
  <si>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</si>
  <si>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</si>
  <si>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</si>
  <si>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</si>
  <si>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</si>
  <si>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</si>
  <si>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</si>
  <si>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</si>
  <si>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</si>
  <si>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</si>
  <si>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</si>
  <si>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</si>
  <si>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</si>
  <si>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</si>
  <si>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</si>
  <si>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</si>
  <si>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</si>
  <si>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</si>
  <si>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</si>
  <si>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</si>
  <si>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</si>
  <si>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</si>
  <si>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</si>
  <si>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</si>
  <si>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</si>
  <si>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</si>
  <si>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</si>
  <si>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</si>
  <si>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</si>
  <si>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</si>
  <si>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</si>
  <si>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</si>
  <si>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</si>
  <si>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</si>
  <si>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</si>
  <si>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</si>
  <si>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</si>
  <si>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</si>
  <si>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</si>
  <si>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</si>
  <si>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</si>
  <si>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</si>
  <si>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</si>
  <si>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</si>
  <si>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</si>
  <si>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</si>
  <si>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</si>
  <si>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</si>
  <si>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</si>
  <si>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</si>
  <si>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</si>
  <si>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</si>
  <si>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</si>
  <si>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</si>
  <si>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</si>
  <si>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</si>
  <si>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</si>
  <si>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</si>
  <si>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</si>
  <si>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</si>
  <si>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</si>
  <si>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</si>
  <si>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</si>
  <si>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</si>
  <si>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</si>
  <si>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</si>
  <si>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</si>
  <si>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</si>
  <si>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</si>
  <si>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</si>
  <si>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</si>
  <si>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</si>
  <si>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</si>
  <si>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</si>
  <si>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</si>
  <si>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</si>
  <si>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</si>
  <si>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</si>
  <si>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</si>
  <si>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</si>
  <si>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</si>
  <si>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</si>
  <si>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</si>
  <si>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</si>
  <si>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</si>
  <si>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</si>
  <si>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</si>
  <si>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</si>
  <si>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</si>
  <si>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</si>
  <si>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</si>
  <si>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</si>
  <si>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</si>
  <si>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</si>
  <si>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</si>
  <si>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</si>
  <si>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</si>
  <si>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</si>
  <si>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</si>
  <si>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</si>
  <si>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</si>
  <si>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</si>
  <si>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</si>
  <si>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</si>
  <si>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</si>
  <si>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</si>
  <si>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</si>
  <si>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</si>
  <si>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</si>
  <si>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</si>
  <si>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</si>
  <si>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</si>
  <si>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</si>
  <si>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</si>
  <si>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</si>
  <si>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</si>
  <si>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</si>
  <si>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</si>
  <si>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</si>
  <si>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</si>
  <si>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</si>
  <si>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</si>
  <si>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</si>
  <si>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</si>
  <si>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</si>
  <si>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</si>
  <si>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</si>
  <si>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</si>
  <si>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</si>
  <si>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</si>
  <si>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</si>
  <si>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</si>
  <si>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</si>
  <si>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</si>
  <si>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</si>
  <si>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</si>
  <si>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</si>
  <si>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</si>
  <si>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</si>
  <si>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</si>
  <si>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</si>
  <si>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</si>
  <si>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</si>
  <si>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</si>
  <si>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</si>
  <si>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</si>
  <si>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</si>
  <si>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</si>
  <si>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</si>
  <si>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</si>
  <si>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</si>
  <si>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</si>
  <si>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</si>
  <si>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</si>
  <si>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</si>
  <si>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</si>
  <si>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</si>
  <si>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</si>
  <si>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</si>
  <si>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</si>
  <si>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</si>
  <si>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</si>
  <si>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</si>
  <si>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</si>
  <si>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</si>
  <si>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</si>
  <si>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</si>
  <si>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</si>
  <si>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</si>
  <si>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</si>
  <si>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</si>
  <si>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</si>
  <si>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</si>
  <si>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</si>
  <si>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</si>
  <si>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</si>
  <si>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</si>
  <si>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</si>
  <si>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</si>
  <si>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</si>
  <si>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</si>
  <si>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</si>
  <si>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</si>
  <si>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</si>
  <si>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</si>
  <si>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</si>
  <si>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</si>
  <si>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</si>
  <si>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</si>
  <si>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</si>
  <si>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</si>
  <si>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</si>
  <si>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</si>
  <si>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</si>
  <si>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</si>
  <si>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</si>
  <si>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</si>
  <si>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</si>
  <si>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</si>
  <si>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</si>
  <si>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</si>
  <si>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</si>
  <si>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</si>
  <si>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</si>
  <si>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</si>
  <si>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</si>
  <si>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</si>
  <si>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</si>
  <si>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</si>
  <si>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</si>
  <si>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</si>
  <si>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</si>
  <si>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</si>
  <si>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</si>
  <si>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</si>
  <si>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</si>
  <si>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</si>
  <si>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</si>
  <si>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</si>
  <si>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</si>
  <si>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</si>
  <si>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</si>
  <si>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</si>
  <si>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</si>
  <si>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</si>
  <si>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</si>
  <si>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</si>
  <si>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</si>
  <si>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</si>
  <si>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</si>
  <si>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</si>
  <si>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</si>
  <si>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</si>
  <si>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</si>
  <si>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</si>
  <si>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</si>
  <si>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</si>
  <si>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</si>
  <si>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</si>
  <si>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</si>
  <si>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</si>
  <si>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</si>
  <si>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</si>
  <si>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</si>
  <si>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</si>
  <si>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</si>
  <si>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</si>
  <si>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</si>
  <si>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</si>
  <si>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</si>
  <si>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</si>
  <si>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</si>
  <si>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</si>
  <si>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</si>
  <si>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</si>
  <si>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</si>
  <si>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</si>
  <si>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</si>
  <si>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</si>
  <si>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</si>
  <si>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</si>
  <si>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</si>
  <si>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</si>
  <si>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</si>
  <si>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</si>
  <si>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</si>
  <si>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</si>
  <si>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</si>
  <si>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</si>
  <si>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</si>
  <si>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</si>
  <si>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</si>
  <si>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</si>
  <si>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</si>
  <si>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</si>
  <si>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</si>
  <si>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</si>
  <si>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</si>
  <si>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</si>
  <si>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</si>
  <si>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</si>
  <si>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</si>
  <si>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</si>
  <si>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</si>
  <si>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</si>
  <si>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</si>
  <si>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</si>
  <si>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</si>
  <si>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</si>
  <si>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</si>
  <si>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</si>
  <si>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</si>
  <si>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</si>
  <si>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</si>
  <si>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</si>
  <si>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</si>
  <si>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</si>
  <si>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</si>
  <si>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</si>
  <si>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</si>
  <si>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</si>
  <si>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</si>
  <si>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</si>
  <si>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</si>
  <si>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</si>
  <si>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</si>
  <si>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</si>
  <si>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</si>
  <si>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</si>
  <si>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</si>
  <si>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</si>
  <si>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</si>
  <si>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</si>
  <si>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</si>
  <si>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</si>
  <si>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</si>
  <si>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</si>
  <si>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</si>
  <si>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</si>
  <si>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</si>
  <si>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</si>
  <si>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</si>
  <si>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</si>
  <si>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</si>
  <si>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</si>
  <si>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</si>
  <si>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</si>
  <si>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</si>
  <si>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</si>
  <si>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</si>
  <si>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</si>
  <si>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</si>
  <si>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</si>
  <si>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</si>
  <si>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</si>
  <si>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</si>
  <si>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</si>
  <si>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</si>
  <si>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</si>
  <si>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</si>
  <si>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</si>
  <si>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</si>
  <si>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</si>
  <si>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</si>
  <si>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</si>
  <si>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</si>
  <si>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</si>
  <si>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</si>
  <si>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</si>
  <si>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</si>
  <si>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</si>
  <si>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</si>
  <si>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</si>
  <si>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</si>
  <si>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</si>
  <si>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</si>
  <si>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</si>
  <si>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</si>
  <si>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</si>
  <si>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</si>
  <si>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</si>
  <si>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</si>
  <si>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</si>
  <si>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</si>
  <si>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</si>
  <si>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</si>
  <si>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</si>
  <si>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</si>
  <si>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</si>
  <si>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</si>
  <si>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</si>
  <si>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</si>
  <si>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</si>
  <si>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</si>
  <si>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</si>
  <si>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</si>
  <si>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</si>
  <si>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</si>
  <si>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</si>
  <si>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</si>
  <si>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</si>
  <si>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</si>
  <si>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</si>
  <si>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</si>
  <si>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</si>
  <si>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</si>
  <si>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</si>
  <si>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</si>
  <si>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</si>
  <si>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</si>
  <si>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</si>
  <si>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</si>
  <si>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</si>
  <si>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</si>
  <si>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</si>
  <si>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</si>
  <si>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</si>
  <si>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</si>
  <si>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</si>
  <si>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</si>
  <si>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</si>
  <si>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</si>
  <si>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</si>
  <si>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</si>
  <si>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</si>
  <si>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</si>
  <si>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</si>
  <si>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</si>
  <si>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</si>
  <si>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</si>
  <si>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</si>
  <si>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</si>
  <si>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</si>
  <si>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</si>
  <si>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</si>
  <si>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</si>
  <si>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</si>
  <si>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</si>
  <si>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</si>
  <si>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</si>
  <si>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</si>
  <si>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</si>
  <si>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</si>
  <si>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</si>
  <si>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</si>
  <si>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</si>
  <si>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</si>
  <si>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</si>
  <si>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</si>
  <si>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</si>
  <si>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</si>
  <si>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</si>
  <si>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</si>
  <si>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</si>
  <si>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</si>
  <si>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</si>
  <si>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</si>
  <si>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</si>
  <si>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</si>
  <si>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</si>
  <si>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</si>
  <si>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</si>
  <si>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</si>
  <si>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</si>
  <si>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</si>
  <si>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</si>
  <si>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</si>
  <si>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</si>
  <si>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</si>
  <si>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</si>
  <si>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</si>
  <si>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</si>
  <si>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</si>
  <si>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</si>
  <si>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</si>
  <si>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</si>
  <si>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</si>
  <si>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</si>
  <si>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</si>
  <si>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</si>
  <si>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</si>
  <si>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</si>
  <si>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</si>
  <si>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</si>
  <si>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</si>
  <si>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</si>
  <si>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</si>
  <si>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</si>
  <si>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</si>
  <si>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</si>
  <si>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</si>
  <si>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</si>
  <si>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</si>
  <si>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</si>
  <si>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</si>
  <si>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</si>
  <si>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</si>
  <si>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</si>
  <si>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</si>
  <si>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</si>
  <si>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</si>
  <si>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</si>
  <si>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</si>
  <si>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</si>
  <si>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</si>
  <si>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</si>
  <si>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</si>
  <si>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</si>
  <si>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</si>
  <si>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</si>
  <si>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</si>
  <si>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</si>
  <si>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</si>
  <si>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</si>
  <si>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</si>
  <si>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</si>
  <si>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</si>
  <si>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</si>
  <si>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</si>
  <si>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</si>
  <si>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</si>
  <si>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</si>
  <si>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</si>
  <si>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</si>
  <si>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</si>
  <si>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</si>
  <si>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</si>
  <si>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</si>
  <si>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</si>
  <si>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</si>
  <si>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</si>
  <si>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</si>
  <si>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</si>
  <si>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</si>
  <si>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</si>
  <si>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</si>
  <si>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</si>
  <si>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</si>
  <si>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</si>
  <si>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</si>
  <si>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</si>
  <si>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</si>
  <si>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</si>
  <si>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</si>
  <si>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</si>
  <si>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</si>
  <si>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</si>
  <si>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</si>
  <si>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</si>
  <si>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</si>
  <si>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</si>
  <si>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</si>
  <si>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</si>
  <si>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</si>
  <si>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</si>
  <si>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</si>
  <si>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</si>
  <si>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</si>
  <si>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</si>
  <si>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</si>
  <si>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</si>
  <si>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</si>
  <si>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</si>
  <si>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</si>
  <si>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</si>
  <si>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</si>
  <si>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</si>
  <si>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</si>
  <si>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</si>
  <si>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</si>
  <si>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</si>
  <si>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</si>
  <si>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</si>
  <si>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</si>
  <si>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</si>
  <si>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</si>
  <si>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</si>
  <si>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</si>
  <si>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</si>
  <si>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</si>
  <si>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</si>
  <si>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</si>
  <si>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</si>
  <si>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</si>
  <si>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</si>
  <si>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</si>
  <si>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</si>
  <si>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</si>
  <si>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</si>
  <si>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</si>
  <si>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</si>
  <si>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</si>
  <si>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</si>
  <si>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</si>
  <si>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</si>
  <si>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</si>
  <si>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</si>
  <si>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</si>
  <si>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</si>
  <si>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</si>
  <si>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</si>
  <si>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</si>
  <si>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</si>
  <si>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</si>
  <si>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</si>
  <si>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</si>
  <si>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</si>
  <si>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</si>
  <si>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</si>
  <si>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</si>
  <si>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</si>
  <si>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</si>
  <si>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</si>
  <si>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</si>
  <si>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</si>
  <si>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</si>
  <si>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</si>
  <si>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</si>
  <si>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</si>
  <si>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</si>
  <si>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</si>
  <si>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</si>
  <si>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</si>
  <si>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</si>
  <si>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</si>
  <si>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</si>
  <si>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</si>
  <si>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</si>
  <si>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</si>
  <si>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</si>
  <si>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</si>
  <si>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</si>
  <si>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</si>
  <si>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</si>
  <si>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</si>
  <si>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</si>
  <si>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</si>
  <si>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</si>
  <si>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</si>
  <si>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</si>
  <si>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</si>
  <si>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</si>
  <si>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</si>
  <si>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</si>
  <si>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</si>
  <si>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</si>
  <si>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</si>
  <si>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</si>
  <si>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</si>
  <si>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</si>
  <si>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</si>
  <si>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</si>
  <si>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</si>
  <si>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</si>
  <si>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</si>
  <si>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</si>
  <si>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</si>
  <si>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</si>
  <si>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</si>
  <si>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</si>
  <si>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</si>
  <si>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</si>
  <si>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</si>
  <si>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</si>
  <si>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</si>
  <si>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</si>
  <si>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</si>
  <si>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</si>
  <si>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</si>
  <si>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</si>
  <si>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</si>
  <si>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</si>
  <si>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</si>
  <si>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</si>
  <si>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</si>
  <si>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</si>
  <si>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</si>
  <si>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</si>
  <si>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</si>
  <si>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</si>
  <si>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</si>
  <si>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</si>
  <si>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</si>
  <si>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</si>
  <si>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</si>
  <si>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</si>
  <si>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</si>
  <si>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</si>
  <si>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</si>
  <si>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</si>
  <si>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</si>
  <si>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</si>
  <si>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</si>
  <si>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</si>
  <si>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</si>
  <si>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</si>
  <si>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</si>
  <si>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</si>
  <si>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</si>
  <si>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</si>
  <si>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</si>
  <si>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</si>
  <si>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</si>
  <si>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</si>
  <si>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</si>
  <si>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</si>
  <si>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</si>
  <si>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</si>
  <si>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</si>
  <si>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</si>
  <si>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</si>
  <si>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</si>
  <si>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</si>
  <si>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</si>
  <si>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</si>
  <si>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</si>
  <si>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</si>
  <si>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</si>
  <si>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</si>
  <si>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</si>
  <si>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</si>
  <si>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</si>
  <si>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</si>
  <si>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</si>
  <si>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</si>
  <si>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</si>
  <si>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</si>
  <si>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</si>
  <si>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</si>
  <si>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</si>
  <si>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</si>
  <si>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</si>
  <si>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</si>
  <si>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</si>
  <si>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</si>
  <si>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</si>
  <si>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</si>
  <si>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</si>
  <si>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</si>
  <si>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</si>
  <si>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</si>
  <si>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</si>
  <si>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</si>
  <si>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</si>
  <si>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</si>
  <si>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</si>
  <si>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</si>
  <si>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</si>
  <si>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</si>
  <si>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</si>
  <si>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</si>
  <si>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</si>
  <si>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</si>
  <si>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</si>
  <si>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</si>
  <si>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</si>
  <si>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</si>
  <si>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</si>
  <si>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</si>
  <si>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</si>
  <si>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</si>
  <si>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</si>
  <si>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</si>
  <si>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</si>
  <si>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</si>
  <si>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</si>
  <si>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</si>
  <si>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</si>
  <si>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</si>
  <si>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</si>
  <si>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</si>
  <si>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</si>
  <si>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</si>
  <si>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</si>
  <si>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</si>
  <si>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</si>
  <si>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</si>
  <si>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</si>
  <si>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</si>
  <si>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</si>
  <si>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</si>
  <si>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</si>
  <si>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</si>
  <si>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</si>
  <si>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</si>
  <si>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</si>
  <si>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</si>
  <si>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</si>
  <si>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</si>
  <si>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</si>
  <si>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</si>
  <si>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</si>
  <si>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</si>
  <si>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</si>
  <si>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</si>
  <si>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</si>
  <si>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</si>
  <si>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</si>
  <si>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</si>
  <si>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</si>
  <si>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</si>
  <si>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</si>
  <si>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</si>
  <si>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</si>
  <si>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</si>
  <si>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</si>
  <si>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</si>
  <si>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</si>
  <si>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</si>
  <si>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</si>
  <si>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</si>
  <si>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</si>
  <si>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</si>
  <si>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</si>
  <si>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</si>
  <si>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</si>
  <si>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</si>
  <si>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</si>
  <si>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</si>
  <si>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</si>
  <si>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</si>
  <si>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</si>
  <si>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</si>
  <si>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</si>
  <si>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</si>
  <si>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</si>
  <si>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</si>
  <si>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</si>
  <si>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</si>
  <si>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</si>
  <si>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</si>
  <si>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</si>
  <si>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</si>
  <si>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</si>
  <si>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</si>
  <si>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</si>
  <si>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</si>
  <si>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</si>
  <si>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</si>
  <si>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</si>
  <si>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</si>
  <si>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</si>
  <si>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</si>
  <si>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</si>
  <si>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</si>
  <si>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</si>
  <si>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</si>
  <si>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</si>
  <si>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</si>
  <si>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</si>
  <si>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</si>
  <si>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</si>
  <si>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</si>
  <si>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</si>
  <si>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</si>
  <si>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</si>
  <si>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</si>
  <si>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</si>
  <si>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</si>
  <si>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</si>
  <si>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</si>
  <si>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</si>
  <si>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</si>
  <si>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</si>
  <si>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</si>
  <si>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</si>
  <si>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</si>
  <si>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</si>
  <si>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</si>
  <si>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</si>
  <si>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</si>
  <si>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</si>
  <si>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</si>
  <si>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</si>
  <si>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</si>
  <si>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</si>
  <si>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</si>
  <si>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</si>
  <si>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</si>
  <si>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</si>
  <si>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</si>
  <si>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</si>
  <si>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</si>
  <si>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</si>
  <si>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</si>
  <si>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</si>
  <si>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</si>
  <si>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</si>
  <si>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</si>
  <si>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</si>
  <si>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</si>
  <si>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</si>
  <si>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</si>
  <si>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</si>
  <si>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</si>
  <si>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</si>
  <si>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</si>
  <si>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</si>
  <si>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</si>
  <si>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</si>
  <si>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</si>
  <si>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</si>
  <si>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</si>
  <si>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</si>
  <si>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</si>
  <si>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</si>
  <si>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</si>
  <si>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</si>
  <si>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</si>
  <si>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</si>
  <si>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</si>
  <si>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</si>
  <si>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</si>
  <si>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</si>
  <si>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</si>
  <si>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</si>
  <si>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</si>
  <si>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</si>
  <si>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</si>
  <si>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</si>
  <si>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</si>
  <si>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</si>
  <si>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</si>
  <si>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</si>
  <si>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</si>
  <si>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</si>
  <si>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</si>
  <si>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</si>
  <si>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</si>
  <si>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</si>
  <si>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</si>
  <si>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</si>
  <si>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</si>
  <si>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</si>
  <si>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</si>
  <si>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</si>
  <si>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</si>
  <si>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</si>
  <si>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</si>
  <si>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</si>
  <si>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</si>
  <si>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</si>
  <si>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</si>
  <si>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</si>
  <si>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</si>
  <si>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</si>
  <si>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</si>
  <si>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</si>
  <si>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</si>
  <si>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</si>
  <si>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</si>
  <si>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</si>
  <si>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</si>
  <si>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</si>
  <si>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</si>
  <si>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</si>
  <si>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</si>
  <si>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</si>
  <si>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</si>
  <si>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</si>
  <si>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</si>
  <si>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</si>
  <si>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</si>
  <si>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</si>
  <si>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</si>
  <si>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</si>
  <si>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</si>
  <si>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</si>
  <si>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</si>
  <si>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</si>
  <si>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</si>
  <si>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</si>
  <si>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</si>
  <si>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</si>
  <si>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</si>
  <si>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</si>
  <si>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</si>
  <si>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</si>
  <si>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</si>
  <si>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</si>
  <si>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</si>
  <si>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</si>
  <si>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</si>
  <si>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</si>
  <si>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</si>
  <si>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</si>
  <si>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</si>
  <si>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</si>
  <si>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</si>
  <si>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</si>
  <si>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</si>
  <si>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</si>
  <si>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</si>
  <si>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</si>
  <si>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</si>
  <si>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</si>
  <si>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</si>
  <si>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</si>
  <si>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</si>
  <si>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</si>
  <si>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</si>
  <si>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</si>
  <si>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</si>
  <si>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</si>
  <si>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</si>
  <si>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</si>
  <si>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</si>
  <si>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</si>
  <si>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</si>
  <si>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</si>
  <si>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</si>
  <si>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</si>
  <si>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</si>
  <si>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</si>
  <si>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</si>
  <si>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</si>
  <si>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</si>
  <si>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</si>
  <si>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</si>
  <si>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</si>
  <si>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</si>
  <si>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</si>
  <si>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</si>
  <si>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</si>
  <si>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</si>
  <si>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</si>
  <si>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</si>
  <si>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</si>
  <si>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</si>
  <si>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</si>
  <si>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</si>
  <si>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</si>
  <si>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</si>
  <si>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</si>
  <si>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</si>
  <si>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</si>
  <si>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</si>
  <si>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</si>
  <si>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</si>
  <si>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</si>
  <si>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</si>
  <si>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</si>
  <si>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</si>
  <si>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</si>
  <si>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</si>
  <si>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</si>
  <si>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</si>
  <si>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</si>
  <si>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</si>
  <si>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</si>
  <si>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</si>
  <si>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</si>
  <si>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</si>
  <si>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</si>
  <si>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</si>
  <si>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</si>
  <si>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</si>
  <si>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</si>
  <si>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</si>
  <si>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</si>
  <si>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</si>
  <si>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</si>
  <si>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</si>
  <si>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</si>
  <si>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</si>
  <si>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</si>
  <si>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</si>
  <si>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</si>
  <si>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</si>
  <si>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</si>
  <si>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</si>
  <si>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</si>
  <si>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</si>
  <si>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</si>
  <si>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</si>
  <si>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</si>
  <si>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</si>
  <si>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</si>
  <si>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</si>
  <si>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</si>
  <si>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</si>
  <si>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</si>
  <si>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</si>
  <si>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</si>
  <si>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</si>
  <si>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</si>
  <si>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</si>
  <si>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</si>
  <si>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</si>
  <si>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</si>
  <si>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</si>
  <si>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</si>
  <si>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</si>
  <si>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</si>
  <si>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</si>
  <si>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</si>
  <si>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</si>
  <si>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</si>
  <si>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</si>
  <si>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</si>
  <si>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</si>
  <si>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</si>
  <si>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</si>
  <si>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</si>
  <si>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</si>
  <si>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</si>
  <si>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</si>
  <si>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</si>
  <si>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</si>
  <si>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</si>
  <si>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</si>
  <si>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</si>
  <si>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</si>
  <si>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</si>
  <si>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</si>
  <si>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</si>
  <si>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</si>
  <si>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</si>
  <si>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</si>
  <si>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</si>
  <si>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</si>
  <si>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</si>
  <si>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</si>
  <si>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</si>
  <si>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</si>
  <si>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</si>
  <si>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</si>
  <si>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</si>
  <si>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</si>
  <si>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</si>
  <si>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</si>
  <si>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</si>
  <si>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</si>
  <si>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</si>
  <si>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</si>
  <si>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</si>
  <si>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</si>
  <si>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</si>
  <si>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</si>
  <si>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</si>
  <si>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</si>
  <si>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</si>
  <si>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</si>
  <si>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</si>
  <si>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</si>
  <si>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</si>
  <si>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</si>
  <si>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</si>
  <si>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</si>
  <si>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</si>
  <si>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</si>
  <si>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</si>
  <si>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</si>
  <si>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</si>
  <si>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</si>
  <si>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</si>
  <si>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</si>
  <si>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</si>
  <si>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</si>
  <si>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</si>
  <si>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</si>
  <si>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</si>
  <si>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</si>
  <si>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</si>
  <si>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</si>
  <si>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</si>
  <si>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</si>
  <si>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</si>
  <si>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</si>
  <si>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</si>
  <si>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</si>
  <si>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</si>
  <si>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</si>
  <si>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</si>
  <si>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</si>
  <si>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</si>
  <si>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</si>
  <si>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</si>
  <si>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</si>
  <si>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</si>
  <si>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</si>
  <si>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</si>
  <si>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</si>
  <si>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</si>
  <si>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</si>
  <si>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</si>
  <si>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</si>
  <si>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</si>
  <si>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</si>
  <si>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</si>
  <si>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</si>
  <si>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</si>
  <si>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</si>
  <si>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</si>
  <si>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</si>
  <si>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</si>
  <si>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</si>
  <si>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</si>
  <si>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</si>
  <si>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</si>
  <si>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</si>
  <si>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</si>
  <si>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</si>
  <si>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</si>
  <si>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</si>
  <si>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</si>
  <si>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</si>
  <si>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</si>
  <si>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</si>
  <si>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</si>
  <si>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</si>
  <si>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</si>
  <si>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</si>
  <si>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</si>
  <si>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</si>
  <si>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</si>
  <si>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</si>
  <si>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</si>
  <si>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</si>
  <si>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</si>
  <si>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</si>
  <si>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</si>
  <si>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</si>
  <si>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</si>
  <si>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</si>
  <si>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</si>
  <si>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</si>
  <si>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</si>
  <si>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</si>
  <si>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</si>
  <si>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</si>
  <si>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</si>
  <si>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</si>
  <si>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</si>
  <si>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</si>
  <si>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</si>
  <si>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</si>
  <si>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</si>
  <si>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</si>
  <si>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</si>
  <si>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</si>
  <si>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</si>
  <si>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</si>
  <si>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</si>
  <si>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</si>
  <si>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</si>
  <si>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</si>
  <si>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</si>
  <si>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</si>
  <si>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</si>
  <si>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</si>
  <si>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</si>
  <si>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</si>
  <si>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</si>
  <si>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</si>
  <si>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</si>
  <si>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</si>
  <si>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</si>
  <si>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</si>
  <si>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</si>
  <si>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</si>
  <si>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</si>
  <si>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</si>
  <si>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</si>
  <si>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</si>
  <si>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</si>
  <si>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</si>
  <si>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</si>
  <si>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</si>
  <si>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</si>
  <si>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</si>
  <si>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</si>
  <si>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</si>
  <si>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</si>
  <si>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</si>
  <si>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</si>
  <si>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</si>
  <si>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</si>
  <si>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</si>
  <si>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</si>
  <si>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</si>
  <si>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</si>
  <si>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</si>
  <si>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</si>
  <si>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</si>
  <si>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</si>
  <si>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</si>
  <si>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</si>
  <si>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</si>
  <si>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</si>
  <si>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</si>
  <si>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</si>
  <si>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</si>
  <si>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</si>
  <si>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</si>
  <si>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</si>
  <si>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</si>
  <si>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</si>
  <si>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</si>
  <si>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</si>
  <si>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</si>
  <si>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</si>
  <si>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</si>
  <si>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</si>
  <si>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</si>
  <si>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</si>
  <si>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</si>
  <si>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</si>
  <si>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</si>
  <si>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</si>
  <si>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</si>
  <si>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</si>
  <si>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</si>
  <si>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</si>
  <si>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</si>
  <si>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</si>
  <si>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</si>
  <si>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</si>
  <si>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</si>
  <si>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</si>
  <si>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</si>
  <si>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</si>
  <si>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</si>
  <si>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</si>
  <si>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</si>
  <si>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</si>
  <si>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</si>
  <si>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</si>
  <si>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</si>
  <si>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</si>
  <si>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</si>
  <si>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</si>
  <si>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</si>
  <si>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</si>
  <si>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</si>
  <si>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</si>
  <si>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</si>
  <si>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</si>
  <si>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</si>
  <si>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</si>
  <si>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</si>
  <si>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</si>
  <si>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</si>
  <si>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</si>
  <si>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</si>
  <si>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</si>
  <si>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</si>
  <si>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</si>
  <si>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</si>
  <si>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</si>
  <si>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</si>
  <si>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</si>
  <si>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</si>
  <si>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</si>
  <si>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</si>
  <si>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</si>
  <si>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</si>
  <si>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</si>
  <si>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</si>
  <si>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</si>
  <si>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</si>
  <si>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</si>
  <si>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</si>
  <si>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</si>
  <si>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</si>
  <si>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</si>
  <si>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</si>
  <si>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</si>
  <si>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</si>
  <si>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</si>
  <si>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</si>
  <si>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</si>
  <si>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</si>
  <si>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</si>
  <si>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</si>
  <si>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</si>
  <si>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</si>
  <si>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</si>
  <si>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</si>
  <si>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</si>
  <si>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</si>
  <si>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</si>
  <si>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</si>
  <si>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</si>
  <si>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</si>
  <si>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</si>
  <si>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</si>
  <si>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</si>
  <si>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</si>
  <si>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</si>
  <si>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</si>
  <si>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</si>
  <si>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</si>
  <si>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</si>
  <si>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</si>
  <si>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</si>
  <si>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</si>
  <si>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</si>
  <si>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</si>
  <si>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</si>
  <si>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</si>
  <si>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</si>
  <si>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</si>
  <si>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</si>
  <si>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</si>
  <si>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</si>
  <si>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</si>
  <si>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</si>
  <si>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</si>
  <si>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</si>
  <si>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</si>
  <si>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</si>
  <si>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</si>
  <si>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</si>
  <si>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</si>
  <si>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</si>
  <si>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</si>
  <si>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</si>
  <si>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</si>
  <si>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</si>
  <si>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</si>
  <si>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</si>
  <si>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</si>
  <si>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</si>
  <si>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</si>
  <si>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</si>
  <si>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</si>
  <si>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</si>
  <si>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</si>
  <si>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</si>
  <si>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</si>
  <si>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</si>
  <si>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</si>
  <si>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</si>
  <si>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</si>
  <si>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</si>
  <si>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</si>
  <si>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</si>
  <si>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</si>
  <si>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</si>
  <si>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</si>
  <si>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</si>
  <si>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</si>
  <si>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</si>
  <si>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</si>
  <si>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</si>
  <si>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</si>
  <si>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</si>
  <si>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</si>
  <si>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</si>
  <si>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</si>
  <si>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</si>
  <si>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</si>
  <si>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</si>
  <si>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</si>
  <si>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</si>
  <si>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</si>
  <si>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</si>
  <si>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</si>
  <si>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</si>
  <si>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</si>
  <si>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</si>
  <si>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</si>
  <si>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</si>
  <si>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</si>
  <si>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</si>
  <si>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</si>
  <si>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</si>
  <si>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</si>
  <si>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</si>
  <si>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</si>
  <si>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</si>
  <si>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</si>
  <si>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</si>
  <si>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</si>
  <si>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</si>
  <si>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</si>
  <si>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</si>
  <si>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</si>
  <si>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</si>
  <si>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</si>
  <si>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</si>
  <si>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</si>
  <si>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</si>
  <si>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</si>
  <si>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</si>
  <si>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</si>
  <si>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</si>
  <si>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</si>
  <si>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</si>
  <si>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</si>
  <si>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</si>
  <si>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</si>
  <si>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</si>
  <si>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</si>
  <si>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</si>
  <si>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</si>
  <si>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</si>
  <si>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</si>
  <si>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</si>
  <si>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</si>
  <si>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</si>
  <si>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</si>
  <si>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</si>
  <si>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</si>
  <si>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</si>
  <si>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</si>
  <si>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</si>
  <si>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</si>
  <si>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</si>
  <si>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</si>
  <si>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</si>
  <si>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</si>
  <si>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</si>
  <si>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</si>
  <si>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</si>
  <si>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</si>
  <si>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</si>
  <si>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</si>
  <si>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</si>
  <si>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</si>
  <si>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</si>
  <si>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</si>
  <si>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</si>
  <si>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</si>
  <si>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</si>
  <si>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</si>
  <si>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</si>
  <si>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</si>
  <si>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</si>
  <si>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</si>
  <si>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</si>
  <si>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</si>
  <si>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</si>
  <si>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</si>
  <si>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</si>
  <si>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</si>
  <si>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</si>
  <si>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</si>
  <si>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</si>
  <si>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</si>
  <si>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</si>
  <si>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</si>
  <si>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</si>
  <si>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</si>
  <si>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</si>
  <si>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</si>
  <si>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</si>
  <si>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</si>
  <si>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</si>
  <si>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</si>
  <si>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</si>
  <si>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</si>
  <si>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</si>
  <si>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</si>
  <si>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</si>
  <si>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</si>
  <si>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</si>
  <si>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</si>
  <si>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</si>
  <si>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</si>
  <si>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</si>
  <si>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</si>
  <si>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</si>
  <si>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</si>
  <si>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</si>
  <si>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</si>
  <si>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</si>
  <si>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</si>
  <si>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</si>
  <si>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</si>
  <si>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</si>
  <si>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</si>
  <si>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</si>
  <si>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</si>
  <si>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</si>
  <si>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</si>
  <si>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</si>
  <si>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</si>
  <si>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</si>
  <si>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</si>
  <si>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</si>
  <si>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</si>
  <si>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</si>
  <si>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</si>
  <si>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</si>
  <si>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</si>
  <si>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</si>
  <si>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</si>
  <si>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</si>
  <si>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</si>
  <si>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</si>
  <si>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</si>
  <si>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</si>
  <si>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</si>
  <si>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</si>
  <si>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</si>
  <si>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</si>
  <si>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</si>
  <si>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</si>
  <si>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</si>
  <si>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</si>
  <si>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</si>
  <si>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</si>
  <si>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</si>
  <si>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</si>
  <si>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</si>
  <si>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</si>
  <si>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</si>
  <si>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</si>
  <si>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</si>
  <si>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</si>
  <si>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</si>
  <si>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</si>
  <si>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</si>
  <si>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</si>
  <si>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</si>
  <si>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</si>
  <si>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</si>
  <si>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</si>
  <si>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</si>
  <si>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</si>
  <si>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</si>
  <si>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</si>
  <si>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</si>
  <si>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</si>
  <si>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</si>
  <si>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</si>
  <si>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</si>
  <si>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</si>
  <si>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</si>
  <si>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</si>
  <si>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</si>
  <si>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</si>
  <si>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</si>
  <si>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</si>
  <si>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</si>
  <si>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</si>
  <si>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</si>
  <si>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</si>
  <si>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</si>
  <si>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</si>
  <si>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</si>
  <si>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</si>
  <si>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</si>
  <si>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</si>
  <si>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</si>
  <si>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</si>
  <si>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</si>
  <si>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</si>
  <si>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</si>
  <si>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</si>
  <si>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</si>
  <si>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</si>
  <si>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</si>
  <si>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</si>
  <si>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</si>
  <si>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</si>
  <si>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</si>
  <si>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</si>
  <si>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</si>
  <si>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</si>
  <si>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</si>
  <si>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</si>
  <si>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</si>
  <si>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</si>
  <si>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</si>
  <si>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</si>
  <si>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</si>
  <si>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</si>
  <si>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</si>
  <si>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</si>
  <si>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</si>
  <si>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</si>
  <si>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</si>
  <si>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</si>
  <si>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</si>
  <si>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</si>
  <si>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</si>
  <si>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</si>
  <si>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</si>
  <si>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</si>
  <si>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</si>
  <si>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</si>
  <si>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</si>
  <si>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</si>
  <si>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</si>
  <si>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</si>
  <si>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</si>
  <si>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</si>
  <si>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</si>
  <si>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</si>
  <si>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</si>
  <si>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</si>
  <si>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</si>
  <si>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</si>
  <si>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</si>
  <si>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</si>
  <si>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</si>
  <si>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</si>
  <si>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</si>
  <si>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</si>
  <si>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</si>
  <si>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</si>
  <si>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</si>
  <si>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</si>
  <si>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</si>
  <si>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</si>
  <si>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</si>
  <si>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</si>
  <si>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</si>
  <si>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</si>
  <si>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</si>
  <si>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</si>
  <si>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</si>
  <si>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</si>
  <si>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</si>
  <si>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</si>
  <si>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</si>
  <si>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</si>
  <si>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</si>
  <si>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</si>
  <si>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</si>
  <si>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</si>
  <si>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</si>
  <si>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</si>
  <si>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</si>
  <si>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</si>
  <si>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</si>
  <si>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</si>
  <si>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</si>
  <si>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</si>
  <si>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</si>
  <si>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</si>
  <si>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</si>
  <si>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</si>
  <si>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</si>
  <si>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</si>
  <si>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</si>
  <si>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</si>
  <si>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</si>
  <si>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</si>
  <si>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</si>
  <si>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</si>
  <si>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</si>
  <si>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</si>
  <si>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</si>
  <si>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</si>
  <si>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</si>
  <si>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</si>
  <si>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</si>
  <si>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</si>
  <si>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</si>
  <si>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</si>
  <si>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</si>
  <si>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</si>
  <si>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</si>
  <si>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</si>
  <si>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</si>
  <si>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</si>
  <si>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</si>
  <si>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</si>
  <si>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</si>
  <si>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</si>
  <si>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</si>
  <si>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</si>
  <si>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</si>
  <si>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</si>
  <si>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</si>
  <si>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</si>
  <si>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</si>
  <si>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</si>
  <si>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</si>
  <si>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</si>
  <si>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</si>
  <si>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</si>
  <si>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</si>
  <si>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</si>
  <si>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</si>
  <si>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</si>
  <si>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</si>
  <si>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</si>
  <si>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</si>
  <si>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</si>
  <si>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</si>
  <si>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</si>
  <si>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</si>
  <si>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</si>
  <si>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</si>
  <si>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</si>
  <si>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</si>
  <si>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</si>
  <si>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</si>
  <si>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</si>
  <si>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</si>
  <si>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</si>
  <si>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</si>
  <si>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</si>
  <si>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</si>
  <si>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</si>
  <si>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</si>
  <si>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</si>
  <si>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</si>
  <si>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</si>
  <si>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</si>
  <si>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</si>
  <si>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</si>
  <si>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</si>
  <si>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</si>
  <si>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</si>
  <si>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</si>
  <si>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</si>
  <si>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</si>
  <si>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</si>
  <si>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</si>
  <si>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</si>
  <si>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</si>
  <si>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</si>
  <si>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</si>
  <si>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</si>
  <si>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</si>
  <si>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</si>
  <si>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</si>
  <si>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</si>
  <si>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</si>
  <si>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</si>
  <si>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</si>
  <si>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</si>
  <si>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</si>
  <si>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</si>
  <si>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</si>
  <si>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</si>
  <si>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</si>
  <si>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</si>
  <si>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</si>
  <si>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</si>
  <si>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</si>
  <si>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</si>
  <si>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</si>
  <si>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</si>
  <si>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</si>
  <si>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</si>
  <si>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</si>
  <si>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</si>
  <si>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</si>
  <si>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</si>
  <si>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</si>
  <si>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</si>
  <si>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</si>
  <si>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</si>
  <si>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</si>
  <si>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</si>
  <si>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</si>
  <si>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</si>
  <si>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</si>
  <si>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</si>
  <si>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</si>
  <si>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</si>
  <si>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</si>
  <si>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</si>
  <si>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</si>
  <si>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</si>
  <si>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</si>
  <si>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</si>
  <si>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</si>
  <si>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</si>
  <si>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</si>
  <si>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</si>
  <si>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</si>
  <si>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</si>
  <si>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</si>
  <si>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</si>
  <si>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</si>
  <si>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</si>
  <si>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</si>
  <si>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</si>
  <si>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</si>
  <si>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</si>
  <si>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</si>
  <si>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</si>
  <si>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</si>
  <si>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</si>
  <si>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</si>
  <si>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</si>
  <si>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</si>
  <si>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</si>
  <si>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</si>
  <si>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</si>
  <si>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</si>
  <si>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</si>
  <si>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</si>
  <si>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</si>
  <si>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</si>
  <si>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</si>
  <si>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</si>
  <si>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</si>
  <si>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</si>
  <si>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</si>
  <si>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</si>
  <si>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</si>
  <si>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</si>
  <si>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</si>
  <si>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</si>
  <si>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</si>
  <si>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</si>
  <si>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</si>
  <si>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</si>
  <si>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</si>
  <si>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</si>
  <si>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</si>
  <si>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</si>
  <si>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</si>
  <si>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</si>
  <si>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</si>
  <si>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</si>
  <si>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</si>
  <si>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</si>
  <si>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</si>
  <si>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</si>
  <si>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</si>
  <si>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</si>
  <si>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</si>
  <si>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</si>
  <si>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</si>
  <si>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</si>
  <si>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</si>
  <si>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</si>
  <si>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</si>
  <si>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</si>
  <si>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</si>
  <si>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</si>
  <si>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</si>
  <si>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</si>
  <si>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</si>
  <si>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</si>
  <si>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</si>
  <si>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</si>
  <si>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</si>
  <si>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</si>
  <si>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</si>
  <si>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</si>
  <si>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</si>
  <si>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</si>
  <si>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</si>
  <si>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</si>
  <si>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</si>
  <si>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</si>
  <si>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</si>
  <si>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</si>
  <si>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</si>
  <si>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</si>
  <si>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</si>
  <si>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</si>
  <si>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</si>
  <si>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</si>
  <si>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</si>
  <si>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</si>
  <si>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</si>
  <si>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</si>
  <si>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</si>
  <si>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</si>
  <si>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</si>
  <si>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</si>
  <si>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</si>
  <si>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</si>
  <si>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</si>
  <si>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</si>
  <si>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</si>
  <si>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</si>
  <si>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</si>
  <si>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</si>
  <si>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</si>
  <si>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</si>
  <si>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</si>
  <si>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</si>
  <si>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</si>
  <si>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</si>
  <si>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</si>
  <si>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</si>
  <si>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</si>
  <si>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</si>
  <si>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</si>
  <si>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</si>
  <si>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</si>
  <si>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</si>
  <si>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</si>
  <si>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</si>
  <si>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</si>
  <si>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</si>
  <si>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</si>
  <si>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</si>
  <si>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</si>
  <si>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</si>
  <si>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</si>
  <si>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</si>
  <si>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</si>
  <si>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</si>
  <si>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</si>
  <si>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</si>
  <si>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</si>
  <si>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</si>
  <si>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</si>
  <si>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</si>
  <si>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</si>
  <si>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</si>
  <si>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</si>
  <si>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</si>
  <si>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</si>
  <si>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</si>
  <si>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</si>
  <si>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</si>
  <si>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</si>
  <si>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</si>
  <si>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</si>
  <si>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</si>
  <si>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</si>
  <si>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</si>
  <si>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</si>
  <si>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</si>
  <si>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</si>
  <si>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</si>
  <si>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</si>
  <si>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</si>
  <si>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</si>
  <si>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</si>
  <si>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</si>
  <si>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</si>
  <si>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</si>
  <si>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</si>
  <si>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</si>
  <si>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</si>
  <si>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</si>
  <si>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</si>
  <si>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</si>
  <si>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</si>
  <si>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</si>
  <si>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</si>
  <si>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</si>
  <si>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</si>
  <si>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</si>
  <si>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</si>
  <si>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</si>
  <si>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</si>
  <si>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</si>
  <si>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</si>
  <si>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</si>
  <si>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</si>
  <si>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</si>
  <si>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</si>
  <si>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</si>
  <si>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</si>
  <si>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</si>
  <si>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</si>
  <si>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</si>
  <si>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</si>
  <si>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</si>
  <si>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</si>
  <si>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</si>
  <si>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</si>
  <si>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</si>
  <si>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</si>
  <si>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</si>
  <si>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</si>
  <si>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</si>
  <si>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</si>
  <si>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</si>
  <si>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</si>
  <si>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</si>
  <si>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</si>
  <si>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</si>
  <si>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</si>
  <si>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</si>
  <si>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</si>
  <si>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</si>
  <si>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</si>
  <si>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</si>
  <si>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</si>
  <si>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</si>
  <si>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</si>
  <si>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</si>
  <si>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</si>
  <si>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</si>
  <si>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</si>
  <si>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</si>
  <si>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</si>
  <si>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</si>
  <si>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</si>
  <si>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</si>
  <si>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</si>
  <si>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</si>
  <si>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</si>
  <si>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</si>
  <si>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</si>
  <si>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</si>
  <si>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</si>
  <si>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</si>
  <si>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</si>
  <si>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</si>
  <si>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</si>
  <si>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</si>
  <si>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</si>
  <si>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</si>
  <si>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</si>
  <si>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</si>
  <si>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</si>
  <si>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</si>
  <si>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</si>
  <si>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</si>
  <si>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</si>
  <si>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</si>
  <si>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</si>
  <si>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</si>
  <si>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</si>
  <si>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</si>
  <si>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</si>
  <si>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</si>
  <si>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</si>
  <si>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</si>
  <si>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</si>
  <si>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</si>
  <si>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</si>
  <si>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</si>
  <si>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</si>
  <si>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</si>
  <si>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</si>
  <si>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</si>
  <si>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</si>
  <si>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</si>
  <si>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</si>
  <si>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</si>
  <si>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</si>
  <si>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</si>
  <si>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</si>
  <si>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</si>
  <si>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</si>
  <si>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</si>
  <si>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</si>
  <si>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</si>
  <si>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</si>
  <si>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</si>
  <si>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</si>
  <si>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</si>
  <si>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</si>
  <si>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</si>
  <si>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</si>
  <si>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</si>
  <si>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</si>
  <si>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</si>
  <si>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</si>
  <si>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</si>
  <si>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</si>
  <si>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</si>
  <si>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</si>
  <si>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</si>
  <si>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</si>
  <si>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</si>
  <si>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</si>
  <si>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</si>
  <si>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</si>
  <si>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</si>
  <si>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</si>
  <si>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</si>
  <si>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</si>
  <si>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</si>
  <si>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</si>
  <si>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</si>
  <si>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</si>
  <si>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</si>
  <si>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</si>
  <si>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</si>
  <si>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</si>
  <si>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</si>
  <si>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</si>
  <si>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</si>
  <si>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</si>
  <si>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</si>
  <si>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</si>
  <si>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</si>
  <si>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</si>
  <si>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</si>
  <si>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</si>
  <si>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</si>
  <si>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</si>
  <si>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</si>
  <si>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</si>
  <si>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</si>
  <si>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</si>
  <si>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</si>
  <si>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</si>
  <si>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</si>
  <si>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</si>
  <si>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</si>
  <si>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</si>
  <si>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</si>
  <si>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</si>
  <si>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</si>
  <si>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</si>
  <si>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</si>
  <si>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</si>
  <si>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</si>
  <si>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</si>
  <si>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</si>
  <si>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</si>
  <si>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</si>
  <si>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</si>
  <si>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</si>
  <si>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</si>
  <si>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</si>
  <si>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</si>
  <si>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</si>
  <si>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</si>
  <si>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</si>
  <si>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</si>
  <si>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</si>
  <si>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</si>
  <si>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</si>
  <si>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</si>
  <si>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</si>
  <si>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</si>
  <si>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</si>
  <si>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</si>
  <si>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</si>
  <si>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</si>
  <si>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</si>
  <si>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</si>
  <si>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</si>
  <si>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</si>
  <si>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</si>
  <si>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</si>
  <si>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</si>
  <si>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</si>
  <si>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</si>
  <si>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</si>
  <si>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</si>
  <si>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</si>
  <si>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</si>
  <si>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</si>
  <si>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</si>
  <si>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</si>
  <si>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</si>
  <si>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</si>
  <si>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</si>
  <si>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</si>
  <si>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</si>
  <si>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</si>
  <si>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</si>
  <si>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</si>
  <si>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</si>
  <si>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</si>
  <si>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</si>
  <si>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</si>
  <si>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</si>
  <si>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</si>
  <si>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</si>
  <si>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</si>
  <si>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</si>
  <si>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</si>
  <si>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</si>
  <si>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</si>
  <si>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</si>
  <si>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</si>
  <si>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</si>
  <si>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</si>
  <si>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</si>
  <si>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</si>
  <si>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</si>
  <si>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</si>
  <si>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</si>
  <si>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</si>
  <si>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</si>
  <si>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</si>
  <si>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</si>
  <si>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</si>
  <si>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</si>
  <si>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</si>
  <si>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</si>
  <si>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</si>
  <si>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</si>
  <si>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</si>
  <si>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</si>
  <si>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</si>
  <si>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</si>
  <si>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</si>
  <si>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</si>
  <si>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</si>
  <si>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</si>
  <si>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</si>
  <si>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</si>
  <si>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</si>
  <si>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</si>
  <si>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</si>
  <si>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</si>
  <si>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</si>
  <si>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</si>
  <si>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</si>
  <si>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</si>
  <si>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</si>
  <si>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</si>
  <si>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</si>
  <si>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</si>
  <si>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</si>
  <si>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</si>
  <si>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</si>
  <si>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</si>
  <si>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</si>
  <si>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</si>
  <si>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</si>
  <si>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</si>
  <si>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</si>
  <si>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</si>
  <si>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</si>
  <si>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</si>
  <si>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</si>
  <si>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</si>
  <si>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</si>
  <si>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</si>
  <si>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</si>
  <si>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</si>
  <si>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</si>
  <si>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</si>
  <si>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</si>
  <si>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</si>
  <si>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</si>
  <si>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</si>
  <si>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</si>
  <si>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</si>
  <si>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</si>
  <si>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</si>
  <si>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</si>
  <si>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</si>
  <si>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</si>
  <si>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</si>
  <si>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</si>
  <si>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</si>
  <si>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</si>
  <si>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</si>
  <si>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</si>
  <si>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</si>
  <si>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</si>
  <si>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</si>
  <si>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</si>
  <si>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</si>
  <si>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</si>
  <si>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</si>
  <si>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</si>
  <si>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</si>
  <si>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</si>
  <si>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</si>
  <si>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</si>
  <si>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</si>
  <si>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</si>
  <si>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</si>
  <si>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</si>
  <si>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</si>
  <si>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</si>
  <si>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</si>
  <si>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</si>
  <si>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</si>
  <si>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</si>
  <si>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</si>
  <si>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</si>
  <si>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</si>
  <si>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</si>
  <si>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</si>
  <si>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</si>
  <si>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</si>
  <si>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</si>
  <si>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</si>
  <si>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</si>
  <si>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</si>
  <si>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</si>
  <si>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</si>
  <si>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</si>
  <si>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</si>
  <si>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</si>
  <si>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</si>
  <si>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</si>
  <si>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</si>
  <si>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</si>
  <si>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</si>
  <si>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</si>
  <si>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</si>
  <si>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</si>
  <si>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</si>
  <si>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</si>
  <si>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</si>
  <si>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</si>
  <si>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</si>
  <si>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</si>
  <si>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</si>
  <si>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</si>
  <si>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</si>
  <si>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</si>
  <si>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</si>
  <si>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</si>
  <si>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</si>
  <si>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</si>
  <si>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</si>
  <si>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</si>
  <si>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</si>
  <si>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</si>
  <si>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</si>
  <si>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</si>
  <si>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</si>
  <si>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</si>
  <si>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</si>
  <si>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</si>
  <si>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</si>
  <si>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</si>
  <si>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</si>
  <si>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</si>
  <si>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</si>
  <si>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</si>
  <si>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</si>
  <si>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</si>
  <si>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</si>
  <si>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</si>
  <si>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</si>
  <si>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</si>
  <si>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</si>
  <si>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</si>
  <si>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</si>
  <si>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</si>
  <si>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</si>
  <si>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</si>
  <si>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</si>
  <si>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</si>
  <si>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</si>
  <si>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</si>
  <si>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</si>
  <si>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</si>
  <si>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</si>
  <si>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</si>
  <si>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</si>
  <si>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</si>
  <si>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</si>
  <si>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</si>
  <si>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</si>
  <si>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</si>
  <si>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</si>
  <si>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</si>
  <si>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</si>
  <si>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</si>
  <si>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</si>
  <si>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</si>
  <si>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</si>
  <si>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</si>
  <si>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</si>
  <si>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</si>
  <si>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</si>
  <si>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</si>
  <si>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</si>
  <si>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</si>
  <si>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</si>
  <si>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</si>
  <si>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</si>
  <si>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</si>
  <si>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</si>
  <si>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</si>
  <si>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</si>
  <si>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</si>
  <si>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</si>
  <si>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</si>
  <si>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</si>
  <si>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</si>
  <si>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</si>
  <si>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</si>
  <si>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</si>
  <si>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</si>
  <si>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</si>
  <si>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</si>
  <si>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</si>
  <si>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</si>
  <si>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</si>
  <si>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</si>
  <si>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</si>
  <si>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</si>
  <si>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</si>
  <si>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</si>
  <si>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</si>
  <si>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</si>
  <si>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</si>
  <si>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</si>
  <si>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</si>
  <si>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</si>
  <si>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</si>
  <si>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</si>
  <si>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</si>
  <si>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</si>
  <si>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</si>
  <si>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</si>
  <si>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</si>
  <si>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</si>
  <si>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</si>
  <si>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</si>
  <si>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</si>
  <si>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</si>
  <si>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</si>
  <si>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</si>
  <si>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</si>
  <si>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</si>
  <si>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</si>
  <si>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</si>
  <si>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</si>
  <si>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</si>
  <si>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</si>
  <si>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</si>
  <si>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</si>
  <si>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</si>
  <si>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</si>
  <si>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</si>
  <si>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</si>
  <si>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</si>
  <si>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</si>
  <si>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</si>
  <si>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</si>
  <si>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</si>
  <si>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</si>
  <si>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</si>
  <si>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</si>
  <si>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</si>
  <si>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</si>
  <si>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</si>
  <si>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</si>
  <si>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</si>
  <si>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</si>
  <si>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</si>
  <si>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</si>
  <si>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</si>
  <si>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</si>
  <si>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</si>
  <si>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</si>
  <si>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</si>
  <si>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</si>
  <si>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</si>
  <si>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</si>
  <si>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</si>
  <si>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</si>
  <si>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</si>
  <si>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</si>
  <si>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</si>
  <si>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</si>
  <si>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</si>
  <si>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</si>
  <si>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</si>
  <si>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</si>
  <si>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</si>
  <si>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</si>
  <si>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</si>
  <si>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</si>
  <si>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</si>
  <si>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</si>
  <si>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</si>
  <si>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</si>
  <si>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</si>
  <si>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</si>
  <si>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</si>
  <si>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</si>
  <si>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</si>
  <si>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</si>
  <si>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</si>
  <si>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</si>
  <si>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</si>
  <si>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</si>
  <si>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</si>
  <si>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</si>
  <si>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</si>
  <si>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</si>
  <si>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</si>
  <si>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</si>
  <si>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</si>
  <si>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</si>
  <si>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</si>
  <si>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</si>
  <si>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</si>
  <si>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</si>
  <si>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</si>
  <si>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</si>
  <si>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</si>
  <si>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</si>
  <si>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</si>
  <si>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</si>
  <si>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</si>
  <si>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</si>
  <si>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</si>
  <si>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</si>
  <si>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</si>
  <si>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</si>
  <si>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</si>
  <si>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</si>
  <si>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</si>
  <si>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</si>
  <si>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</si>
  <si>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</si>
  <si>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</si>
  <si>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</si>
  <si>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</si>
  <si>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</si>
  <si>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</si>
  <si>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</si>
  <si>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</si>
  <si>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</si>
  <si>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</si>
  <si>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</si>
  <si>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</si>
  <si>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</si>
  <si>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</si>
  <si>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</si>
  <si>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</si>
  <si>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</si>
  <si>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</si>
  <si>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</si>
  <si>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</si>
  <si>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</si>
  <si>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</si>
  <si>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</si>
  <si>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</si>
  <si>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</si>
  <si>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</si>
  <si>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</si>
  <si>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</si>
  <si>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</si>
  <si>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</si>
  <si>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</si>
  <si>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</si>
  <si>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</si>
  <si>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</si>
  <si>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</si>
  <si>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</si>
  <si>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</si>
  <si>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</si>
  <si>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</si>
  <si>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</si>
  <si>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</si>
  <si>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</si>
  <si>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</si>
  <si>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</si>
  <si>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</si>
  <si>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</si>
  <si>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</si>
  <si>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</si>
  <si>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</si>
  <si>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</si>
  <si>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</si>
  <si>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</si>
  <si>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</si>
  <si>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</si>
  <si>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</si>
  <si>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</si>
  <si>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</si>
  <si>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</si>
  <si>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</si>
  <si>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</si>
  <si>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</si>
  <si>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</si>
  <si>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</si>
  <si>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</si>
  <si>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</si>
  <si>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</si>
  <si>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</si>
  <si>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</si>
  <si>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</si>
  <si>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</si>
  <si>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</si>
  <si>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</si>
  <si>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</si>
  <si>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</si>
  <si>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</si>
  <si>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</si>
  <si>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</si>
  <si>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</si>
  <si>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</si>
  <si>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</si>
  <si>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</si>
  <si>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</si>
  <si>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</si>
  <si>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</si>
  <si>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</si>
  <si>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</si>
  <si>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</si>
  <si>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</si>
  <si>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</si>
  <si>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</si>
  <si>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</si>
  <si>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</si>
  <si>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</si>
  <si>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</si>
  <si>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</si>
  <si>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</si>
  <si>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</si>
  <si>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</si>
  <si>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</si>
  <si>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</si>
  <si>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</si>
  <si>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</si>
  <si>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</si>
  <si>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</si>
  <si>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</si>
  <si>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</si>
  <si>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</si>
  <si>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</si>
  <si>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</si>
  <si>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</si>
  <si>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</si>
  <si>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</si>
  <si>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</si>
  <si>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</si>
  <si>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</si>
  <si>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</si>
  <si>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</si>
  <si>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</si>
  <si>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</si>
  <si>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</si>
  <si>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</si>
  <si>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</si>
  <si>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</si>
  <si>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</si>
  <si>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</si>
  <si>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</si>
  <si>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</si>
  <si>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</si>
  <si>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</si>
  <si>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</si>
  <si>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</si>
  <si>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</si>
  <si>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</si>
  <si>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</si>
  <si>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</si>
  <si>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</si>
  <si>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</si>
  <si>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</si>
  <si>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</si>
  <si>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</si>
  <si>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</si>
  <si>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</si>
  <si>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</si>
  <si>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</si>
  <si>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</si>
  <si>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</si>
  <si>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</si>
  <si>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</si>
  <si>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</si>
  <si>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</si>
  <si>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</si>
  <si>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</si>
  <si>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</si>
  <si>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</si>
  <si>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</si>
  <si>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</si>
  <si>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</si>
  <si>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</si>
  <si>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</si>
  <si>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</si>
  <si>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</si>
  <si>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</si>
  <si>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</si>
  <si>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</si>
  <si>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</si>
  <si>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</si>
  <si>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</si>
  <si>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</si>
  <si>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</si>
  <si>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</si>
  <si>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</si>
  <si>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</si>
  <si>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</si>
  <si>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</si>
  <si>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</si>
  <si>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</si>
  <si>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</si>
  <si>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</si>
  <si>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</si>
  <si>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</si>
  <si>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</si>
  <si>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</si>
  <si>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</si>
  <si>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</si>
  <si>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</si>
  <si>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</si>
  <si>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</si>
  <si>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</si>
  <si>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</si>
  <si>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</si>
  <si>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</si>
  <si>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</si>
  <si>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</si>
  <si>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</si>
  <si>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</si>
  <si>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</si>
  <si>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</si>
  <si>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</si>
  <si>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</si>
  <si>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</si>
  <si>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</si>
  <si>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</si>
  <si>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</si>
  <si>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</si>
  <si>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</si>
  <si>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</si>
  <si>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</si>
  <si>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</si>
  <si>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</si>
  <si>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</si>
  <si>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</si>
  <si>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</si>
  <si>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</si>
  <si>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</si>
  <si>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</si>
  <si>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</si>
  <si>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</si>
  <si>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</si>
  <si>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</si>
  <si>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</si>
  <si>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</si>
  <si>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</si>
  <si>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</si>
  <si>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</si>
  <si>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</si>
  <si>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</si>
  <si>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</si>
  <si>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</si>
  <si>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</si>
  <si>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</si>
  <si>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</si>
  <si>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</si>
  <si>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</si>
  <si>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</si>
  <si>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</si>
  <si>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</si>
  <si>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</si>
  <si>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</si>
  <si>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</si>
  <si>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</si>
  <si>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</si>
  <si>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</si>
  <si>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</si>
  <si>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</si>
  <si>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</si>
  <si>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</si>
  <si>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</si>
  <si>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</si>
  <si>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</si>
  <si>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</si>
  <si>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</si>
  <si>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</si>
  <si>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</si>
  <si>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</si>
  <si>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</si>
  <si>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</si>
  <si>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</si>
  <si>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</si>
  <si>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</si>
  <si>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</si>
  <si>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</si>
  <si>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</si>
  <si>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</si>
  <si>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</si>
  <si>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</si>
  <si>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</si>
  <si>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</si>
  <si>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</si>
  <si>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</si>
  <si>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</si>
  <si>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</si>
  <si>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</si>
  <si>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</si>
  <si>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</si>
  <si>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</si>
  <si>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</si>
  <si>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</si>
  <si>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</si>
  <si>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</si>
  <si>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</si>
  <si>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</si>
  <si>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</si>
  <si>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</si>
  <si>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</si>
  <si>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</si>
  <si>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</si>
  <si>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</si>
  <si>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</si>
  <si>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</si>
  <si>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</si>
  <si>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</si>
  <si>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</si>
  <si>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</si>
  <si>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</si>
  <si>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</si>
  <si>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</si>
  <si>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</si>
  <si>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</si>
  <si>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</si>
  <si>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</si>
  <si>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</si>
  <si>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</si>
  <si>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</si>
  <si>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</si>
  <si>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</si>
  <si>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</si>
  <si>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</si>
  <si>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</si>
  <si>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</si>
  <si>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</si>
  <si>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</si>
  <si>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</si>
  <si>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</si>
  <si>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</si>
  <si>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</si>
  <si>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</si>
  <si>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</si>
  <si>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</si>
  <si>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</si>
  <si>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</si>
  <si>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</si>
  <si>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</si>
  <si>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</si>
  <si>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</si>
  <si>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</si>
  <si>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</si>
  <si>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</si>
  <si>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</si>
  <si>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</si>
  <si>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</si>
  <si>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</si>
  <si>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</si>
  <si>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</si>
  <si>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</si>
  <si>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</si>
  <si>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</si>
  <si>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</si>
  <si>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</si>
  <si>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</si>
  <si>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</si>
  <si>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</si>
  <si>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</si>
  <si>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</si>
  <si>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</si>
  <si>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</si>
  <si>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</si>
  <si>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</si>
  <si>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</si>
  <si>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</si>
  <si>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</si>
  <si>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</si>
  <si>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</si>
  <si>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</si>
  <si>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</si>
  <si>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</si>
  <si>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</si>
  <si>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</si>
  <si>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</si>
  <si>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</si>
  <si>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</si>
  <si>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</si>
  <si>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</si>
  <si>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</si>
  <si>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</si>
  <si>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</si>
  <si>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</si>
  <si>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</si>
  <si>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</si>
  <si>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</si>
  <si>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</si>
  <si>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</si>
  <si>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</si>
  <si>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</si>
  <si>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</si>
  <si>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</si>
  <si>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</si>
  <si>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</si>
  <si>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</si>
  <si>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</si>
  <si>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</si>
  <si>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</si>
  <si>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</si>
  <si>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</si>
  <si>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</si>
  <si>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</si>
  <si>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</si>
  <si>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</si>
  <si>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</si>
  <si>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</si>
  <si>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</si>
  <si>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</si>
  <si>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</si>
  <si>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</si>
  <si>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</si>
  <si>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</si>
  <si>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</si>
  <si>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</si>
  <si>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</si>
  <si>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</si>
  <si>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</si>
  <si>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</si>
  <si>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</si>
  <si>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</si>
  <si>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</si>
  <si>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</si>
  <si>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</si>
  <si>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</si>
  <si>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</si>
  <si>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</si>
  <si>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</si>
  <si>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</si>
  <si>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</si>
  <si>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</si>
  <si>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</si>
  <si>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</si>
  <si>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</si>
  <si>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</si>
  <si>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</si>
  <si>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</si>
  <si>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</si>
  <si>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</si>
  <si>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</si>
  <si>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</si>
  <si>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</si>
  <si>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</si>
  <si>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</si>
  <si>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</si>
  <si>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</si>
  <si>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</si>
  <si>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</si>
  <si>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</si>
  <si>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</si>
  <si>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</si>
  <si>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</si>
  <si>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</si>
  <si>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</si>
  <si>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</si>
  <si>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</si>
  <si>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</si>
  <si>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</si>
  <si>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</si>
  <si>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</si>
  <si>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</si>
  <si>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</si>
  <si>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</si>
  <si>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</si>
  <si>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</si>
  <si>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</si>
  <si>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</si>
  <si>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</si>
  <si>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</si>
  <si>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</si>
  <si>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</si>
  <si>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</si>
  <si>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</si>
  <si>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</si>
  <si>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</si>
  <si>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</si>
  <si>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</si>
  <si>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</si>
  <si>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</si>
  <si>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</si>
  <si>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</si>
  <si>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</si>
  <si>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</si>
  <si>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</si>
  <si>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</si>
  <si>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</si>
  <si>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</si>
  <si>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</si>
  <si>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</si>
  <si>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</si>
  <si>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</si>
  <si>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</si>
  <si>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</si>
  <si>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</si>
  <si>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</si>
  <si>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</si>
  <si>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</si>
  <si>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</si>
  <si>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</si>
  <si>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</si>
  <si>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</si>
  <si>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</si>
  <si>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</si>
  <si>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</si>
  <si>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</si>
  <si>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</si>
  <si>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</si>
  <si>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</si>
  <si>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</si>
  <si>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</si>
  <si>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</si>
  <si>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</si>
  <si>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</si>
  <si>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</si>
  <si>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</si>
  <si>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</si>
  <si>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</si>
  <si>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</si>
  <si>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</si>
  <si>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</si>
  <si>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</si>
  <si>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</si>
  <si>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</si>
  <si>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</si>
  <si>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</si>
  <si>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</si>
  <si>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</si>
  <si>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</si>
  <si>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</si>
  <si>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</si>
  <si>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</si>
  <si>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</si>
  <si>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</si>
  <si>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</si>
  <si>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</si>
  <si>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</si>
  <si>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</si>
  <si>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</si>
  <si>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</si>
  <si>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</si>
  <si>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</si>
  <si>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</si>
  <si>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</si>
  <si>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</si>
  <si>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</si>
  <si>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</si>
  <si>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</si>
  <si>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</si>
  <si>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</si>
  <si>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</si>
  <si>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</si>
  <si>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</si>
  <si>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</si>
  <si>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</si>
  <si>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</si>
  <si>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</si>
  <si>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</si>
  <si>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</si>
  <si>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</si>
  <si>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</si>
  <si>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</si>
  <si>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</si>
  <si>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</si>
  <si>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</si>
  <si>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</si>
  <si>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</si>
  <si>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</si>
  <si>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</si>
  <si>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</si>
  <si>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</si>
  <si>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</si>
  <si>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</si>
  <si>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</si>
  <si>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</si>
  <si>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</si>
  <si>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</si>
  <si>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</si>
  <si>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</si>
  <si>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</si>
  <si>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</si>
  <si>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</si>
  <si>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</si>
  <si>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</si>
  <si>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</si>
  <si>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</si>
  <si>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</si>
  <si>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</si>
  <si>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</si>
  <si>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</si>
  <si>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</si>
  <si>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</si>
  <si>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</si>
  <si>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</si>
  <si>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</si>
  <si>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</si>
  <si>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</si>
  <si>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</si>
  <si>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</si>
  <si>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</si>
  <si>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</si>
  <si>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</si>
  <si>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</si>
  <si>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</si>
  <si>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</si>
  <si>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</si>
  <si>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</si>
  <si>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</si>
  <si>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</si>
  <si>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</si>
  <si>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</si>
  <si>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</si>
  <si>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</si>
  <si>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</si>
  <si>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</si>
  <si>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</si>
  <si>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</si>
  <si>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</si>
  <si>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</si>
  <si>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</si>
  <si>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</si>
  <si>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</si>
  <si>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</si>
  <si>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</si>
  <si>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</si>
  <si>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</si>
  <si>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</si>
  <si>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</si>
  <si>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</si>
  <si>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</si>
  <si>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</si>
  <si>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</si>
  <si>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</si>
  <si>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</si>
  <si>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</si>
  <si>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</si>
  <si>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</si>
  <si>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</si>
  <si>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</si>
  <si>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</si>
  <si>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</si>
  <si>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</si>
  <si>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</si>
  <si>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</si>
  <si>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</si>
  <si>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</si>
  <si>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</si>
  <si>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</si>
  <si>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</si>
  <si>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</si>
  <si>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</si>
  <si>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</si>
  <si>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</si>
  <si>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</si>
  <si>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</si>
  <si>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</si>
  <si>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</si>
  <si>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</si>
  <si>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</si>
  <si>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</si>
  <si>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</si>
  <si>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</si>
  <si>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</si>
  <si>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</si>
  <si>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</si>
  <si>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</si>
  <si>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</si>
  <si>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</si>
  <si>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</si>
  <si>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</si>
  <si>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</si>
  <si>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</si>
  <si>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</si>
  <si>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</si>
  <si>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</si>
  <si>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</si>
  <si>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</si>
  <si>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</si>
  <si>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</si>
  <si>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</si>
  <si>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</si>
  <si>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</si>
  <si>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</si>
  <si>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</si>
  <si>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</si>
  <si>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</si>
  <si>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</si>
  <si>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</si>
  <si>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</si>
  <si>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</si>
  <si>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</si>
  <si>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</si>
  <si>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</si>
  <si>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</si>
  <si>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</si>
  <si>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</si>
  <si>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</si>
  <si>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</si>
  <si>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</si>
  <si>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</si>
  <si>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</si>
  <si>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</si>
  <si>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</si>
  <si>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</si>
  <si>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</si>
  <si>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</si>
  <si>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</si>
  <si>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</si>
  <si>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</si>
  <si>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</si>
  <si>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</si>
  <si>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</si>
  <si>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</si>
  <si>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</si>
  <si>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</si>
  <si>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</si>
  <si>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</si>
  <si>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</si>
  <si>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</si>
  <si>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</si>
  <si>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</si>
  <si>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</si>
  <si>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</si>
  <si>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</si>
  <si>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</si>
  <si>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</si>
  <si>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</si>
  <si>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</si>
  <si>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</si>
  <si>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</si>
  <si>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</si>
  <si>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</si>
  <si>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</si>
  <si>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</si>
  <si>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</si>
  <si>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</si>
  <si>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</si>
  <si>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</si>
  <si>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</si>
  <si>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</si>
  <si>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</si>
  <si>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</si>
  <si>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</si>
  <si>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</si>
  <si>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</si>
  <si>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</si>
  <si>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</si>
  <si>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</si>
  <si>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</si>
  <si>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</si>
  <si>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</si>
  <si>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</si>
  <si>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</si>
  <si>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</si>
  <si>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</si>
  <si>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</si>
  <si>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</si>
  <si>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</si>
  <si>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</si>
  <si>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</si>
  <si>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</si>
  <si>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</si>
  <si>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</si>
  <si>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</si>
  <si>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</si>
  <si>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</si>
  <si>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</si>
  <si>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</si>
  <si>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</si>
  <si>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</si>
  <si>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</si>
  <si>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</si>
  <si>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</si>
  <si>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</si>
  <si>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</si>
  <si>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</si>
  <si>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</si>
  <si>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</si>
  <si>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</si>
  <si>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</si>
  <si>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</si>
  <si>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</si>
  <si>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</si>
  <si>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</si>
  <si>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</si>
  <si>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</si>
  <si>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</si>
  <si>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</si>
  <si>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</si>
  <si>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</si>
  <si>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</si>
  <si>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</si>
  <si>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</si>
  <si>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</si>
  <si>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</si>
  <si>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</si>
  <si>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</si>
  <si>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</si>
  <si>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</si>
  <si>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</si>
  <si>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</si>
  <si>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</si>
  <si>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</si>
  <si>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</si>
  <si>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</si>
  <si>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</si>
  <si>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</si>
  <si>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</si>
  <si>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</si>
  <si>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</si>
  <si>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</si>
  <si>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</si>
  <si>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</si>
  <si>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</si>
  <si>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</si>
  <si>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</si>
  <si>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</si>
  <si>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</si>
  <si>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</si>
  <si>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</si>
  <si>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</si>
  <si>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</si>
  <si>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</si>
  <si>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</si>
  <si>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</si>
  <si>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</si>
  <si>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</si>
  <si>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</si>
  <si>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</si>
  <si>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</si>
  <si>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</si>
  <si>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</si>
  <si>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</si>
  <si>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</si>
  <si>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</si>
  <si>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</si>
  <si>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</si>
  <si>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</si>
  <si>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</si>
  <si>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</si>
  <si>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</si>
  <si>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</si>
  <si>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</si>
  <si>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</si>
  <si>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</si>
  <si>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</si>
  <si>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</si>
  <si>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</si>
  <si>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</si>
  <si>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</si>
  <si>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</si>
  <si>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</si>
  <si>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</si>
  <si>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</si>
  <si>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</si>
  <si>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</si>
  <si>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</si>
  <si>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</si>
  <si>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</si>
  <si>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</si>
  <si>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</si>
  <si>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</si>
  <si>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</si>
  <si>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</si>
  <si>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</si>
  <si>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</si>
  <si>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</si>
  <si>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</si>
  <si>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</si>
  <si>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</si>
  <si>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</si>
  <si>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</si>
  <si>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</si>
  <si>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</si>
  <si>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</si>
  <si>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</si>
  <si>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</si>
  <si>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</si>
  <si>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</si>
  <si>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</si>
  <si>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</si>
  <si>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</si>
  <si>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</si>
  <si>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</si>
  <si>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</si>
  <si>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</si>
  <si>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</si>
  <si>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</si>
  <si>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</si>
  <si>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</si>
  <si>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</si>
  <si>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</si>
  <si>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</si>
  <si>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</si>
  <si>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</si>
  <si>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</si>
  <si>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</si>
  <si>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</si>
  <si>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</si>
  <si>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</si>
  <si>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</si>
  <si>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</si>
  <si>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</si>
  <si>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</si>
  <si>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</si>
  <si>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</si>
  <si>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</si>
  <si>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</si>
  <si>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</si>
  <si>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</si>
  <si>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</si>
  <si>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</si>
  <si>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</si>
  <si>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</si>
  <si>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</si>
  <si>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</si>
  <si>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</si>
  <si>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</si>
  <si>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</si>
  <si>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</si>
  <si>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</si>
  <si>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</si>
  <si>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</si>
  <si>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</si>
  <si>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</si>
  <si>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</si>
  <si>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</si>
  <si>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</si>
  <si>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</si>
  <si>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</si>
  <si>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</si>
  <si>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</si>
  <si>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</si>
  <si>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</si>
  <si>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</si>
  <si>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</si>
  <si>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</si>
  <si>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</si>
  <si>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</si>
  <si>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</si>
  <si>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</si>
  <si>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</si>
  <si>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</si>
  <si>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</si>
  <si>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</si>
  <si>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</si>
  <si>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</si>
  <si>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</si>
  <si>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</si>
  <si>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</si>
  <si>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</si>
  <si>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</si>
  <si>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</si>
  <si>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</si>
  <si>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</si>
  <si>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</si>
  <si>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</si>
  <si>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</si>
  <si>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</si>
  <si>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</si>
  <si>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</si>
  <si>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</si>
  <si>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</si>
  <si>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</si>
  <si>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</si>
  <si>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</si>
  <si>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</si>
  <si>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</si>
  <si>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</si>
  <si>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</si>
  <si>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</si>
  <si>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</si>
  <si>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</si>
  <si>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</si>
  <si>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</si>
  <si>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</si>
  <si>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</si>
  <si>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</si>
  <si>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</si>
  <si>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</si>
  <si>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</si>
  <si>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</si>
  <si>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</si>
  <si>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</si>
  <si>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</si>
  <si>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</si>
  <si>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</si>
  <si>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</si>
  <si>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</si>
  <si>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</si>
  <si>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</si>
  <si>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</si>
  <si>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</si>
  <si>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</si>
  <si>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</si>
  <si>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</si>
  <si>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</si>
  <si>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</si>
  <si>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</si>
  <si>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</si>
  <si>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</si>
  <si>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</si>
  <si>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</si>
  <si>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</si>
  <si>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</si>
  <si>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</si>
  <si>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</si>
  <si>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</si>
  <si>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</si>
  <si>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</si>
  <si>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</si>
  <si>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</si>
  <si>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</si>
  <si>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</si>
  <si>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</si>
  <si>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</si>
  <si>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</si>
  <si>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</si>
  <si>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</si>
  <si>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</si>
  <si>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</si>
  <si>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</si>
  <si>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</si>
  <si>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</si>
  <si>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</si>
  <si>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</si>
  <si>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</si>
  <si>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</si>
  <si>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</si>
  <si>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</si>
  <si>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</si>
  <si>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</si>
  <si>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</si>
  <si>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</si>
  <si>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</si>
  <si>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</si>
  <si>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</si>
  <si>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</si>
  <si>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</si>
  <si>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</si>
  <si>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</si>
  <si>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</si>
  <si>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</si>
  <si>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</si>
  <si>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</si>
  <si>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</si>
  <si>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</si>
  <si>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</si>
  <si>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</si>
  <si>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</si>
  <si>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</si>
  <si>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</si>
  <si>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</si>
  <si>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</si>
  <si>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</si>
  <si>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</si>
  <si>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</si>
  <si>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</si>
  <si>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</si>
  <si>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</si>
  <si>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</si>
  <si>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</si>
  <si>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</si>
  <si>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</si>
  <si>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</si>
  <si>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</si>
  <si>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</si>
  <si>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</si>
  <si>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</si>
  <si>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</si>
  <si>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</si>
  <si>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</si>
  <si>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</si>
  <si>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</si>
  <si>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</si>
  <si>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</si>
  <si>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</si>
  <si>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</si>
  <si>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</si>
  <si>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</si>
  <si>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</si>
  <si>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</si>
  <si>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</si>
  <si>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</si>
  <si>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</si>
  <si>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</si>
  <si>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</si>
  <si>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</si>
  <si>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</si>
  <si>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</si>
  <si>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</si>
  <si>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</si>
  <si>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</si>
  <si>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</si>
  <si>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</si>
  <si>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</si>
  <si>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</si>
  <si>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</si>
  <si>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</si>
  <si>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</si>
  <si>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</si>
  <si>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</si>
  <si>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</si>
  <si>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</si>
  <si>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</si>
  <si>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</si>
  <si>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</si>
  <si>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</si>
  <si>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</si>
  <si>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</si>
  <si>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</si>
  <si>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</si>
  <si>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</si>
  <si>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</si>
  <si>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</si>
  <si>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</si>
  <si>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</si>
  <si>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</si>
  <si>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</si>
  <si>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</si>
  <si>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</si>
  <si>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</si>
  <si>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</si>
  <si>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</si>
  <si>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</si>
  <si>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</si>
  <si>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</si>
  <si>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</si>
  <si>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</si>
  <si>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</si>
  <si>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</si>
  <si>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</si>
  <si>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</si>
  <si>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</si>
  <si>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</si>
  <si>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</si>
  <si>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</si>
  <si>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</si>
  <si>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</si>
  <si>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</si>
  <si>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</si>
  <si>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</si>
  <si>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</si>
  <si>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</si>
  <si>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</si>
  <si>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</si>
  <si>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</si>
  <si>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</si>
  <si>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</si>
  <si>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</si>
  <si>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</si>
  <si>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</si>
  <si>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</si>
  <si>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</si>
  <si>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</si>
  <si>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</si>
  <si>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</si>
  <si>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</si>
  <si>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</si>
  <si>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</si>
  <si>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</si>
  <si>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</si>
  <si>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</si>
  <si>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</si>
  <si>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</si>
  <si>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</si>
  <si>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</si>
  <si>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</si>
  <si>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</si>
  <si>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</si>
  <si>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</si>
  <si>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</si>
  <si>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</si>
  <si>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</si>
  <si>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</si>
  <si>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</si>
  <si>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</si>
  <si>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</si>
  <si>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</si>
  <si>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</si>
  <si>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</si>
  <si>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</si>
  <si>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</si>
  <si>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</si>
  <si>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</si>
  <si>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</si>
  <si>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</si>
  <si>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</si>
  <si>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</si>
  <si>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</si>
  <si>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</si>
  <si>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</si>
  <si>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</si>
  <si>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</si>
  <si>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</si>
  <si>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</si>
  <si>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</si>
  <si>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</si>
  <si>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</si>
  <si>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</si>
  <si>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</si>
  <si>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</si>
  <si>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</si>
  <si>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</si>
  <si>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</si>
  <si>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</si>
  <si>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</si>
  <si>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</si>
  <si>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</si>
  <si>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</si>
  <si>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</si>
  <si>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</si>
  <si>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</si>
  <si>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</si>
  <si>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</si>
  <si>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</si>
  <si>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</si>
  <si>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</si>
  <si>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</si>
  <si>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</si>
  <si>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</si>
  <si>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</si>
  <si>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</si>
  <si>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</si>
  <si>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</si>
  <si>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</si>
  <si>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</si>
  <si>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</si>
  <si>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</si>
  <si>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</si>
  <si>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</si>
  <si>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</si>
  <si>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</si>
  <si>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</si>
  <si>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</si>
  <si>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</si>
  <si>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</si>
  <si>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</si>
  <si>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</si>
  <si>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</si>
  <si>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</si>
  <si>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</si>
  <si>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</si>
  <si>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</si>
  <si>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</si>
  <si>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</si>
  <si>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</si>
  <si>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</si>
  <si>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</si>
  <si>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</si>
  <si>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</si>
  <si>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</si>
  <si>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</si>
  <si>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</si>
  <si>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</si>
  <si>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</si>
  <si>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</si>
  <si>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</si>
  <si>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</si>
  <si>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</si>
  <si>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</si>
  <si>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</si>
  <si>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</si>
  <si>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</si>
  <si>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</si>
  <si>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</si>
  <si>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</si>
  <si>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</si>
  <si>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</si>
  <si>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</si>
  <si>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</si>
  <si>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</si>
  <si>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</si>
  <si>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</si>
  <si>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</si>
  <si>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</si>
  <si>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</si>
  <si>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</si>
  <si>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</si>
  <si>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</si>
  <si>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</si>
  <si>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</si>
  <si>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</si>
  <si>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</si>
  <si>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</si>
  <si>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</si>
  <si>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</si>
  <si>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</si>
  <si>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</si>
  <si>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</si>
  <si>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</si>
  <si>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</si>
  <si>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</si>
  <si>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</si>
  <si>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</si>
  <si>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</si>
  <si>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</si>
  <si>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</si>
  <si>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</si>
  <si>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</si>
  <si>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</si>
  <si>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</si>
  <si>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</si>
  <si>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</si>
  <si>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</si>
  <si>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</si>
  <si>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</si>
  <si>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</si>
  <si>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</si>
  <si>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</si>
  <si>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</si>
  <si>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</si>
  <si>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</si>
  <si>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</si>
  <si>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</si>
  <si>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</si>
  <si>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</si>
  <si>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</si>
  <si>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</si>
  <si>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</si>
  <si>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</si>
  <si>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</si>
  <si>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</si>
  <si>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</si>
  <si>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</si>
  <si>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</si>
  <si>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</si>
  <si>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</si>
  <si>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</si>
  <si>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</si>
  <si>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</si>
  <si>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</si>
  <si>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</si>
  <si>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</si>
  <si>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</si>
  <si>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</si>
  <si>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</si>
  <si>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</si>
  <si>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</si>
  <si>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</si>
  <si>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</si>
  <si>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</si>
  <si>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</si>
  <si>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</si>
  <si>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</si>
  <si>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</si>
  <si>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</si>
  <si>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</si>
  <si>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</si>
  <si>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</si>
  <si>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</si>
  <si>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</si>
  <si>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</si>
  <si>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</si>
  <si>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</si>
  <si>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</si>
  <si>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</si>
  <si>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</si>
  <si>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</si>
  <si>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</si>
  <si>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</si>
  <si>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</si>
  <si>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</si>
  <si>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</si>
  <si>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</si>
  <si>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</si>
  <si>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</si>
  <si>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</si>
  <si>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</si>
  <si>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</si>
  <si>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</si>
  <si>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</si>
  <si>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</si>
  <si>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</si>
  <si>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</si>
  <si>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</si>
  <si>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</si>
  <si>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</si>
  <si>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</si>
  <si>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</si>
  <si>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</si>
  <si>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</si>
  <si>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</si>
  <si>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</si>
  <si>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</si>
  <si>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</si>
  <si>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</si>
  <si>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</si>
  <si>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</si>
  <si>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</si>
  <si>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</si>
  <si>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</si>
  <si>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</si>
  <si>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</si>
  <si>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</si>
  <si>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</si>
  <si>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</si>
  <si>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</si>
  <si>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</si>
  <si>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</si>
  <si>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</si>
  <si>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</si>
  <si>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</si>
  <si>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</si>
  <si>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</si>
  <si>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</si>
  <si>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</si>
  <si>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</si>
  <si>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</si>
  <si>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</si>
  <si>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</si>
  <si>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</si>
  <si>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</si>
  <si>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</si>
  <si>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</si>
  <si>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</si>
  <si>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</si>
  <si>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</si>
  <si>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</si>
  <si>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</si>
  <si>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</si>
  <si>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</si>
  <si>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</si>
  <si>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</si>
  <si>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</si>
  <si>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</si>
  <si>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</si>
  <si>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</si>
  <si>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</si>
  <si>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</si>
  <si>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</si>
  <si>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</si>
  <si>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</si>
  <si>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</si>
  <si>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</si>
  <si>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</si>
  <si>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</si>
  <si>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</si>
  <si>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</si>
  <si>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</si>
  <si>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</si>
  <si>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</si>
  <si>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</si>
  <si>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</si>
  <si>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</si>
  <si>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</si>
  <si>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</si>
  <si>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</si>
  <si>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</si>
  <si>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</si>
  <si>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</si>
  <si>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</si>
  <si>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</si>
  <si>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</si>
  <si>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</si>
  <si>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</si>
  <si>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</si>
  <si>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</si>
  <si>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</si>
  <si>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</si>
  <si>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</si>
  <si>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</si>
  <si>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</si>
  <si>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</si>
  <si>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</si>
  <si>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</si>
  <si>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</si>
  <si>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</si>
  <si>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</si>
  <si>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</si>
  <si>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</si>
  <si>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</si>
  <si>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</si>
  <si>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</si>
  <si>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</si>
  <si>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</si>
  <si>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</si>
  <si>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</si>
  <si>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</si>
  <si>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</si>
  <si>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</si>
  <si>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</si>
  <si>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</si>
  <si>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</si>
  <si>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</si>
  <si>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</si>
  <si>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</si>
  <si>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</si>
  <si>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</si>
  <si>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</si>
  <si>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</si>
  <si>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</si>
  <si>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</si>
  <si>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</si>
  <si>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</si>
  <si>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</si>
  <si>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</si>
  <si>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</si>
  <si>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</si>
  <si>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</si>
  <si>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</si>
  <si>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</si>
  <si>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</si>
  <si>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</si>
  <si>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</si>
  <si>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</si>
  <si>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</si>
  <si>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</si>
  <si>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</si>
  <si>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</si>
  <si>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</si>
  <si>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</si>
  <si>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</si>
  <si>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</si>
  <si>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</si>
  <si>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</si>
  <si>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</si>
  <si>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</si>
  <si>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</si>
  <si>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</si>
  <si>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</si>
  <si>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</si>
  <si>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</si>
  <si>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</si>
  <si>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</si>
  <si>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</si>
  <si>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</si>
  <si>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</si>
  <si>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</si>
  <si>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</si>
  <si>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</si>
  <si>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</si>
  <si>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</si>
  <si>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</si>
  <si>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</si>
  <si>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</si>
  <si>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</si>
  <si>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</si>
  <si>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</si>
  <si>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</si>
  <si>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</si>
  <si>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</si>
  <si>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</si>
  <si>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</si>
  <si>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</si>
  <si>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</si>
  <si>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</si>
  <si>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</si>
  <si>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</si>
  <si>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</si>
  <si>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</si>
  <si>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</si>
  <si>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</si>
  <si>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</si>
  <si>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</si>
  <si>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</si>
  <si>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</si>
  <si>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</si>
  <si>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</si>
  <si>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</si>
  <si>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</si>
  <si>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</si>
  <si>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</si>
  <si>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</si>
  <si>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</si>
  <si>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</si>
  <si>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</si>
  <si>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</si>
  <si>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</si>
  <si>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</si>
  <si>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</si>
  <si>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</si>
  <si>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</si>
  <si>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</si>
  <si>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</si>
  <si>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</si>
  <si>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</si>
  <si>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</si>
  <si>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</si>
  <si>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</si>
  <si>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</si>
  <si>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</si>
  <si>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</si>
  <si>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</si>
  <si>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</si>
  <si>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</si>
  <si>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</si>
  <si>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</si>
  <si>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</si>
  <si>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</si>
  <si>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</si>
  <si>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</si>
  <si>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</si>
  <si>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</si>
  <si>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</si>
  <si>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</si>
  <si>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</si>
  <si>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</si>
  <si>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</si>
  <si>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</si>
  <si>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</si>
  <si>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</si>
  <si>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</si>
  <si>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</si>
  <si>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</si>
  <si>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</si>
  <si>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</si>
  <si>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</si>
  <si>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</si>
  <si>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</si>
  <si>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</si>
  <si>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</si>
  <si>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</si>
  <si>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</si>
  <si>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</si>
  <si>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</si>
  <si>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</si>
  <si>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</si>
  <si>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</si>
  <si>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</si>
  <si>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</si>
  <si>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</si>
  <si>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</si>
  <si>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</si>
  <si>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</si>
  <si>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</si>
  <si>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</si>
  <si>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</si>
  <si>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</si>
  <si>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</si>
  <si>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</si>
  <si>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</si>
  <si>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</si>
  <si>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</si>
  <si>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</si>
  <si>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</si>
  <si>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</si>
  <si>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</si>
  <si>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</si>
  <si>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</si>
  <si>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</si>
  <si>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</si>
  <si>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</si>
  <si>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</si>
  <si>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</si>
  <si>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</si>
  <si>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</si>
  <si>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</si>
  <si>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</si>
  <si>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</si>
  <si>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</si>
  <si>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</si>
  <si>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</si>
  <si>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</si>
  <si>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</si>
  <si>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</si>
  <si>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</si>
  <si>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</si>
  <si>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</si>
  <si>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</si>
  <si>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</si>
  <si>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</si>
  <si>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</si>
  <si>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</si>
  <si>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</si>
  <si>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</si>
  <si>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</si>
  <si>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</si>
  <si>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</si>
  <si>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</si>
  <si>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</si>
  <si>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</si>
  <si>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</si>
  <si>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</si>
  <si>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</si>
  <si>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</si>
  <si>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</si>
  <si>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</si>
  <si>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</si>
  <si>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</si>
  <si>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</si>
  <si>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</si>
  <si>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</si>
  <si>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</si>
  <si>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</si>
  <si>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</si>
  <si>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</si>
  <si>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</si>
  <si>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</si>
  <si>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</si>
  <si>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</si>
  <si>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</si>
  <si>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</si>
  <si>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</si>
  <si>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</si>
  <si>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</si>
  <si>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</si>
  <si>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</si>
  <si>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</si>
  <si>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</si>
  <si>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</si>
  <si>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</si>
  <si>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</si>
  <si>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</si>
  <si>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</si>
  <si>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</si>
  <si>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</si>
  <si>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</si>
  <si>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</si>
  <si>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</si>
  <si>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</si>
  <si>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</si>
  <si>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</si>
  <si>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</si>
  <si>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</si>
  <si>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</si>
  <si>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</si>
  <si>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</si>
  <si>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</si>
  <si>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</si>
  <si>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</si>
  <si>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</si>
  <si>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</si>
  <si>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</si>
  <si>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</si>
  <si>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</si>
  <si>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</si>
  <si>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</si>
  <si>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</si>
  <si>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</si>
  <si>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</si>
  <si>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</si>
  <si>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</si>
  <si>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</si>
  <si>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</si>
  <si>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</si>
  <si>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</si>
  <si>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</si>
  <si>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</si>
  <si>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</si>
  <si>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</si>
  <si>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</si>
  <si>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</si>
  <si>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</si>
  <si>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</si>
  <si>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</si>
  <si>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</si>
  <si>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</si>
  <si>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</si>
  <si>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</si>
  <si>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</si>
  <si>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</si>
  <si>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</si>
  <si>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</si>
  <si>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</si>
  <si>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</si>
  <si>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</si>
  <si>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</si>
  <si>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</si>
  <si>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</si>
  <si>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</si>
  <si>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</si>
  <si>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</si>
  <si>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</si>
  <si>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</si>
  <si>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</si>
  <si>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</si>
  <si>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</si>
  <si>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</si>
  <si>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</si>
  <si>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</si>
  <si>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</si>
  <si>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</si>
  <si>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</si>
  <si>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</si>
  <si>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</si>
  <si>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</si>
  <si>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</si>
  <si>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</si>
  <si>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</si>
  <si>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</si>
  <si>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</si>
  <si>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</si>
  <si>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</si>
  <si>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</si>
  <si>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</si>
  <si>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</si>
  <si>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</si>
  <si>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</si>
  <si>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</si>
  <si>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</si>
  <si>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</si>
  <si>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</si>
  <si>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</si>
  <si>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</si>
  <si>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</si>
  <si>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</si>
  <si>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</si>
  <si>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</si>
  <si>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</si>
  <si>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</si>
  <si>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</si>
  <si>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</si>
  <si>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</si>
  <si>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</si>
  <si>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</si>
  <si>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</si>
  <si>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</si>
  <si>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</si>
  <si>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</si>
  <si>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</si>
  <si>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</si>
  <si>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</si>
  <si>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</si>
  <si>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</si>
  <si>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</si>
  <si>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</si>
  <si>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</si>
  <si>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</si>
  <si>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</si>
  <si>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</si>
  <si>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</si>
  <si>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</si>
  <si>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</si>
  <si>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</si>
  <si>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</si>
  <si>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</si>
  <si>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</si>
  <si>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</si>
  <si>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</si>
  <si>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</si>
  <si>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</si>
  <si>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</si>
  <si>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</si>
  <si>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</si>
  <si>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</si>
  <si>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</si>
  <si>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</si>
  <si>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</si>
  <si>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</si>
  <si>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</si>
  <si>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</si>
  <si>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</si>
  <si>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</si>
  <si>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</si>
  <si>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</si>
  <si>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</si>
  <si>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</si>
  <si>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</si>
  <si>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</si>
  <si>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</si>
  <si>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</si>
  <si>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</si>
  <si>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</si>
  <si>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</si>
  <si>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</si>
  <si>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</si>
  <si>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</si>
  <si>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</si>
  <si>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</si>
  <si>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</si>
  <si>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</si>
  <si>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</si>
  <si>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</si>
  <si>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</si>
  <si>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</si>
  <si>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</si>
  <si>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</si>
  <si>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</si>
  <si>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</si>
  <si>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</si>
  <si>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</si>
  <si>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</si>
  <si>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</si>
  <si>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</si>
  <si>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</si>
  <si>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</si>
  <si>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</si>
  <si>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</si>
  <si>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</si>
  <si>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</si>
  <si>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</si>
  <si>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</si>
  <si>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</si>
  <si>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</si>
  <si>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</si>
  <si>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</si>
  <si>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</si>
  <si>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</si>
  <si>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</si>
  <si>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</si>
  <si>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</si>
  <si>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</si>
  <si>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</si>
  <si>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</si>
  <si>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</si>
  <si>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</si>
  <si>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</si>
  <si>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</si>
  <si>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</si>
  <si>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</si>
  <si>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</si>
  <si>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</si>
  <si>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</si>
  <si>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</si>
  <si>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</si>
  <si>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</si>
  <si>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</si>
  <si>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</si>
  <si>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</si>
  <si>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</si>
  <si>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</si>
  <si>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</si>
  <si>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</si>
  <si>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</si>
  <si>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</si>
  <si>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</si>
  <si>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</si>
  <si>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</si>
  <si>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</si>
  <si>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</si>
  <si>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</si>
  <si>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</si>
  <si>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</si>
  <si>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</si>
  <si>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</si>
  <si>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</si>
  <si>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</si>
  <si>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</si>
  <si>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</si>
  <si>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</si>
  <si>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</si>
  <si>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</si>
  <si>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</si>
  <si>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</si>
  <si>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</si>
  <si>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</si>
  <si>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</si>
  <si>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</si>
  <si>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</si>
  <si>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</si>
  <si>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</si>
  <si>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</si>
  <si>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</si>
  <si>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</si>
  <si>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</si>
  <si>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</si>
  <si>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</si>
  <si>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</si>
  <si>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</si>
  <si>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</si>
  <si>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</si>
  <si>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</si>
  <si>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</si>
  <si>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</si>
  <si>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</si>
  <si>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</si>
  <si>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</si>
  <si>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</si>
  <si>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</si>
  <si>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</si>
  <si>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</si>
  <si>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</si>
  <si>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</si>
  <si>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</si>
  <si>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</si>
  <si>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</si>
  <si>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</si>
  <si>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</si>
  <si>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</si>
  <si>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</si>
  <si>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</si>
  <si>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</si>
  <si>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</si>
  <si>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</si>
  <si>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</si>
  <si>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</si>
  <si>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</si>
  <si>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</si>
  <si>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</si>
  <si>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</si>
  <si>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</si>
  <si>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</si>
  <si>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</si>
  <si>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</si>
  <si>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</si>
  <si>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</si>
  <si>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</si>
  <si>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</si>
  <si>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</si>
  <si>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</si>
  <si>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</si>
  <si>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</si>
  <si>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</si>
  <si>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</si>
  <si>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</si>
  <si>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</si>
  <si>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</si>
  <si>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</si>
  <si>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</si>
  <si>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</si>
  <si>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</si>
  <si>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</si>
  <si>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</si>
  <si>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</si>
  <si>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</si>
  <si>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</si>
  <si>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</si>
  <si>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</si>
  <si>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</si>
  <si>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</si>
  <si>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</si>
  <si>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</si>
  <si>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</si>
  <si>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</si>
  <si>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</si>
  <si>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</si>
  <si>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</si>
  <si>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</si>
  <si>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</si>
  <si>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</si>
  <si>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</si>
  <si>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</si>
  <si>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</si>
  <si>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</si>
  <si>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</si>
  <si>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</si>
  <si>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</si>
  <si>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</si>
  <si>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</si>
  <si>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</si>
  <si>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</si>
  <si>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</si>
  <si>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</si>
  <si>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</si>
  <si>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</si>
  <si>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</si>
  <si>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</si>
  <si>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</si>
  <si>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</si>
  <si>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</si>
  <si>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</si>
  <si>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</si>
  <si>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</si>
  <si>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</si>
  <si>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</si>
  <si>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</si>
  <si>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</si>
  <si>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</si>
  <si>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</si>
  <si>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</si>
  <si>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</si>
  <si>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</si>
  <si>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</si>
  <si>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</si>
  <si>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</si>
  <si>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</si>
  <si>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</si>
  <si>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</si>
  <si>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</si>
  <si>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</si>
  <si>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</si>
  <si>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</si>
  <si>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</si>
  <si>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</si>
  <si>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</si>
  <si>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</si>
  <si>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</si>
  <si>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</si>
  <si>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</si>
  <si>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</si>
  <si>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</si>
  <si>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</si>
  <si>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</si>
  <si>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</si>
  <si>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</si>
  <si>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</si>
  <si>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</si>
  <si>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</si>
  <si>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</si>
  <si>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</si>
  <si>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</si>
  <si>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</si>
  <si>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</si>
  <si>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</si>
  <si>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</si>
  <si>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</si>
  <si>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</si>
  <si>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</si>
  <si>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</si>
  <si>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</si>
  <si>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</si>
  <si>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</si>
  <si>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</si>
  <si>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</si>
  <si>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</si>
  <si>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</si>
  <si>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</si>
  <si>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</si>
  <si>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</si>
  <si>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</si>
  <si>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</si>
  <si>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</si>
  <si>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</si>
  <si>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</si>
  <si>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</si>
  <si>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</si>
  <si>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</si>
  <si>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</si>
  <si>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</si>
  <si>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</si>
  <si>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</si>
  <si>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</si>
  <si>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</si>
  <si>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</si>
  <si>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</si>
  <si>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</si>
  <si>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</si>
  <si>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</si>
  <si>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</si>
  <si>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</si>
  <si>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</si>
  <si>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</si>
  <si>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</si>
  <si>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</si>
  <si>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</si>
  <si>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</si>
  <si>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</si>
  <si>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</si>
  <si>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</si>
  <si>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</si>
  <si>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</si>
  <si>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</si>
  <si>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</si>
  <si>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</si>
  <si>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</si>
  <si>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</si>
  <si>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</si>
  <si>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</si>
  <si>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</si>
  <si>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</si>
  <si>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</si>
  <si>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</si>
  <si>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</si>
  <si>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</si>
  <si>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</si>
  <si>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</si>
  <si>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</si>
  <si>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</si>
  <si>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</si>
  <si>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</si>
  <si>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</si>
  <si>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</si>
  <si>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</si>
  <si>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</si>
  <si>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</si>
  <si>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</si>
  <si>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</si>
  <si>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</si>
  <si>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</si>
  <si>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</si>
  <si>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</si>
  <si>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</si>
  <si>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</si>
  <si>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</si>
  <si>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</si>
  <si>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</si>
  <si>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</si>
  <si>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</si>
  <si>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</si>
  <si>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</si>
  <si>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</si>
  <si>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</si>
  <si>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</si>
  <si>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</si>
  <si>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</si>
  <si>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</si>
  <si>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</si>
  <si>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</si>
  <si>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</si>
  <si>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</si>
  <si>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</si>
  <si>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</si>
  <si>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</si>
  <si>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</si>
  <si>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</si>
  <si>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</si>
  <si>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</si>
  <si>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</si>
  <si>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</si>
  <si>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</si>
  <si>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</si>
  <si>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</si>
  <si>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</si>
  <si>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</si>
  <si>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</si>
  <si>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</si>
  <si>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</si>
  <si>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</si>
  <si>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</si>
  <si>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</si>
  <si>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</si>
  <si>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</si>
  <si>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</si>
  <si>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</si>
  <si>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</si>
  <si>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</si>
  <si>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</si>
  <si>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</si>
  <si>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</si>
  <si>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</si>
  <si>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</si>
  <si>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</si>
  <si>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</si>
  <si>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</si>
  <si>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</si>
  <si>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</si>
  <si>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</si>
  <si>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</si>
  <si>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</si>
  <si>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</si>
  <si>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</si>
  <si>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</si>
  <si>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</si>
  <si>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</si>
  <si>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</si>
  <si>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</si>
  <si>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</si>
  <si>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</si>
  <si>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</si>
  <si>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</si>
  <si>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</si>
  <si>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</si>
  <si>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</si>
  <si>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</si>
  <si>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</si>
  <si>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</si>
  <si>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</si>
  <si>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</si>
  <si>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</si>
  <si>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</si>
  <si>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</si>
  <si>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</si>
  <si>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</si>
  <si>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</si>
  <si>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</si>
  <si>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</si>
  <si>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</si>
  <si>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</si>
  <si>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</si>
  <si>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</si>
  <si>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</si>
  <si>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</si>
  <si>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</si>
  <si>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</si>
  <si>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</si>
  <si>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</si>
  <si>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</si>
  <si>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</si>
  <si>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</si>
  <si>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</si>
  <si>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</si>
  <si>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</si>
  <si>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</si>
  <si>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</si>
  <si>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</si>
  <si>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</si>
  <si>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</si>
  <si>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</si>
  <si>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</si>
  <si>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</si>
  <si>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</si>
  <si>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</si>
  <si>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</si>
  <si>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</si>
  <si>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</si>
  <si>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</si>
  <si>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</si>
  <si>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</si>
  <si>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</si>
  <si>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</si>
  <si>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</si>
  <si>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</si>
  <si>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</si>
  <si>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</si>
  <si>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</si>
  <si>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</si>
  <si>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</si>
  <si>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</si>
  <si>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</si>
  <si>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</si>
  <si>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</si>
  <si>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</si>
  <si>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</si>
  <si>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</si>
  <si>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</si>
  <si>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</si>
  <si>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</si>
  <si>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</si>
  <si>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</si>
  <si>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</si>
  <si>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</si>
  <si>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</si>
  <si>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</si>
  <si>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</si>
  <si>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</si>
  <si>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</si>
  <si>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</si>
  <si>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</si>
  <si>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</si>
  <si>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</si>
  <si>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</si>
  <si>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</si>
  <si>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</si>
  <si>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</si>
  <si>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</si>
  <si>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</si>
  <si>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</si>
  <si>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</si>
  <si>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</si>
  <si>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</si>
  <si>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</si>
  <si>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</si>
  <si>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</si>
  <si>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</si>
  <si>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</si>
  <si>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</si>
  <si>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</si>
  <si>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</si>
  <si>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</si>
  <si>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</si>
  <si>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</si>
  <si>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</si>
  <si>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</si>
  <si>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</si>
  <si>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</si>
  <si>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</si>
  <si>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</si>
  <si>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</si>
  <si>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</si>
  <si>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</si>
  <si>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</si>
  <si>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</si>
  <si>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</si>
  <si>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</si>
  <si>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</si>
  <si>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</si>
  <si>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</si>
  <si>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</si>
  <si>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</si>
  <si>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</si>
  <si>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</si>
  <si>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</si>
  <si>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</si>
  <si>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</si>
  <si>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</si>
  <si>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</si>
  <si>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</si>
  <si>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</si>
  <si>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</si>
  <si>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</si>
  <si>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</si>
  <si>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</si>
  <si>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</si>
  <si>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</si>
  <si>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</si>
  <si>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</si>
  <si>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</si>
  <si>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</si>
  <si>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</si>
  <si>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</si>
  <si>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</si>
  <si>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</si>
  <si>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</si>
  <si>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</si>
  <si>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</si>
  <si>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</si>
  <si>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</si>
  <si>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</si>
  <si>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</si>
  <si>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</si>
  <si>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</si>
  <si>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</si>
  <si>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</si>
  <si>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</si>
  <si>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</si>
  <si>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</si>
  <si>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</si>
  <si>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</si>
  <si>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</si>
  <si>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</si>
  <si>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</si>
  <si>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</si>
  <si>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</si>
  <si>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</si>
  <si>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</si>
  <si>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</si>
  <si>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</si>
  <si>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</si>
  <si>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</si>
  <si>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</si>
  <si>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</si>
  <si>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</si>
  <si>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</si>
  <si>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</si>
  <si>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</si>
  <si>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</si>
  <si>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</si>
  <si>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</si>
  <si>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</si>
  <si>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</si>
  <si>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</si>
  <si>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</si>
  <si>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</si>
  <si>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</si>
  <si>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</si>
  <si>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</si>
  <si>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</si>
  <si>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</si>
  <si>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</si>
  <si>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</si>
  <si>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</si>
  <si>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</si>
  <si>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</si>
  <si>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</si>
  <si>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</si>
  <si>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</si>
  <si>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</si>
  <si>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</si>
  <si>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</si>
  <si>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</si>
  <si>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</si>
  <si>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</si>
  <si>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</si>
  <si>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</si>
  <si>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</si>
  <si>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</si>
  <si>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</si>
  <si>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</si>
  <si>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</si>
  <si>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</si>
  <si>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</si>
  <si>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</si>
  <si>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</si>
  <si>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</si>
  <si>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</si>
  <si>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</si>
  <si>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</si>
  <si>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</si>
  <si>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</si>
  <si>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</si>
  <si>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</si>
  <si>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</si>
  <si>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</si>
  <si>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</si>
  <si>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</si>
  <si>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</si>
  <si>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</si>
  <si>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</si>
  <si>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</si>
  <si>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</si>
  <si>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</si>
  <si>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</si>
  <si>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</si>
  <si>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</si>
  <si>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</si>
  <si>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</si>
  <si>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</si>
  <si>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</si>
  <si>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</si>
  <si>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</si>
  <si>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</si>
  <si>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</si>
  <si>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</si>
  <si>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</si>
  <si>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</si>
  <si>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</si>
  <si>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</si>
  <si>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</si>
  <si>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</si>
  <si>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</si>
  <si>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</si>
  <si>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</si>
  <si>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</si>
  <si>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</si>
  <si>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</si>
  <si>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</si>
  <si>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</si>
  <si>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</si>
  <si>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</si>
  <si>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</si>
  <si>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</si>
  <si>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</si>
  <si>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</si>
  <si>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</si>
  <si>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</si>
  <si>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</si>
  <si>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</si>
  <si>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</si>
  <si>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</si>
  <si>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</si>
  <si>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</si>
  <si>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</si>
  <si>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</si>
  <si>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</si>
  <si>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</si>
  <si>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</si>
  <si>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</si>
  <si>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</si>
  <si>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</si>
  <si>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</si>
  <si>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</si>
  <si>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</si>
  <si>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</si>
  <si>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</si>
  <si>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</si>
  <si>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</si>
  <si>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</si>
  <si>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</si>
  <si>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</si>
  <si>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</si>
  <si>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</si>
  <si>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</si>
  <si>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</si>
  <si>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</si>
  <si>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</si>
  <si>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</si>
  <si>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</si>
  <si>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</si>
  <si>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</si>
  <si>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</si>
  <si>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</si>
  <si>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</si>
  <si>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</si>
  <si>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</si>
  <si>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</si>
  <si>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</si>
  <si>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</si>
  <si>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</si>
  <si>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</si>
  <si>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</si>
  <si>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</si>
  <si>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</si>
  <si>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</si>
  <si>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</si>
  <si>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</si>
  <si>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</si>
  <si>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</si>
  <si>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</si>
  <si>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</si>
  <si>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</si>
  <si>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</si>
  <si>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</si>
  <si>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</si>
  <si>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</si>
  <si>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</si>
  <si>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</si>
  <si>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</si>
  <si>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</si>
  <si>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</si>
  <si>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</si>
  <si>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</si>
  <si>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</si>
  <si>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</si>
  <si>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</si>
  <si>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</si>
  <si>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</si>
  <si>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</si>
  <si>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</si>
  <si>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</si>
  <si>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</si>
  <si>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</si>
  <si>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</si>
  <si>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</si>
  <si>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</si>
  <si>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</si>
  <si>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</si>
  <si>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</si>
  <si>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</si>
  <si>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</si>
  <si>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</si>
  <si>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</si>
  <si>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</si>
  <si>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</si>
  <si>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</si>
  <si>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</si>
  <si>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</si>
  <si>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</si>
  <si>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</si>
  <si>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</si>
  <si>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</si>
  <si>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</si>
  <si>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</si>
  <si>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</si>
  <si>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</si>
  <si>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</si>
  <si>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</si>
  <si>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</si>
  <si>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</si>
  <si>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</si>
  <si>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</si>
  <si>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</si>
  <si>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</si>
  <si>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</si>
  <si>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</si>
  <si>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</si>
  <si>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</si>
  <si>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</si>
  <si>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</si>
  <si>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</si>
  <si>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</si>
  <si>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</si>
  <si>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</si>
  <si>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</si>
  <si>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</si>
  <si>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</si>
  <si>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</si>
  <si>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</si>
  <si>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</si>
  <si>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</si>
  <si>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</si>
  <si>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</si>
  <si>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</si>
  <si>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</si>
  <si>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</si>
  <si>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</si>
  <si>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</si>
  <si>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</si>
  <si>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</si>
  <si>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</si>
  <si>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</si>
  <si>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</si>
  <si>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</si>
  <si>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</si>
  <si>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</si>
  <si>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</si>
  <si>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</si>
  <si>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</si>
  <si>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</si>
  <si>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</si>
  <si>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</si>
  <si>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</si>
  <si>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</si>
  <si>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</si>
  <si>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</si>
  <si>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</si>
  <si>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</si>
  <si>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</si>
  <si>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</si>
  <si>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</si>
  <si>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</si>
  <si>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</si>
  <si>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</si>
  <si>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</si>
  <si>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</si>
  <si>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</si>
  <si>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</si>
  <si>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</si>
  <si>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</si>
  <si>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</si>
  <si>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</si>
  <si>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</si>
  <si>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</si>
  <si>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</si>
  <si>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</si>
  <si>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</si>
  <si>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</si>
  <si>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</si>
  <si>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</si>
  <si>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</si>
  <si>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</si>
  <si>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</si>
  <si>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</si>
  <si>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</si>
  <si>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</si>
  <si>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</si>
  <si>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</si>
  <si>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</si>
  <si>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</si>
  <si>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</si>
  <si>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</si>
  <si>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</si>
  <si>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</si>
  <si>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</si>
  <si>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</si>
  <si>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</si>
  <si>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</si>
  <si>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</si>
  <si>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</si>
  <si>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</si>
  <si>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</si>
  <si>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</si>
  <si>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</si>
  <si>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</si>
  <si>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</si>
  <si>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</si>
  <si>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</si>
  <si>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</si>
  <si>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</si>
  <si>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</si>
  <si>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</si>
  <si>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</si>
  <si>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</si>
  <si>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</si>
  <si>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</si>
  <si>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</si>
  <si>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</si>
  <si>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</si>
  <si>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</si>
  <si>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</si>
  <si>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</si>
  <si>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</si>
  <si>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</si>
  <si>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</si>
  <si>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</si>
  <si>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</si>
  <si>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</si>
  <si>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</si>
  <si>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</si>
  <si>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</si>
  <si>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</si>
  <si>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</si>
  <si>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</si>
  <si>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</si>
  <si>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</si>
  <si>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</si>
  <si>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</si>
  <si>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</si>
  <si>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</si>
  <si>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</si>
  <si>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</si>
  <si>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</si>
  <si>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</si>
  <si>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</si>
  <si>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</si>
  <si>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</si>
  <si>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</si>
  <si>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</si>
  <si>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</si>
  <si>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</si>
  <si>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</si>
  <si>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</si>
  <si>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</si>
  <si>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</si>
  <si>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</si>
  <si>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</si>
  <si>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</si>
  <si>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</si>
  <si>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</si>
  <si>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</si>
  <si>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</si>
  <si>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</si>
  <si>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</si>
  <si>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</si>
  <si>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</si>
  <si>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</si>
  <si>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</si>
  <si>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</si>
  <si>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</si>
  <si>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</si>
  <si>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</si>
  <si>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</si>
  <si>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</si>
  <si>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</si>
  <si>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</si>
  <si>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</si>
  <si>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</si>
  <si>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</si>
  <si>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</si>
  <si>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</si>
  <si>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</si>
  <si>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</si>
  <si>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</si>
  <si>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</si>
  <si>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</si>
  <si>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</si>
  <si>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</si>
  <si>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</si>
  <si>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</si>
  <si>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</si>
  <si>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</si>
  <si>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</si>
  <si>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</si>
  <si>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</si>
  <si>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</si>
  <si>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</si>
  <si>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</si>
  <si>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</si>
  <si>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</si>
  <si>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</si>
  <si>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</si>
  <si>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</si>
  <si>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</si>
  <si>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</si>
  <si>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</si>
  <si>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</si>
  <si>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</si>
  <si>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</si>
  <si>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</si>
  <si>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</si>
  <si>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</si>
  <si>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</si>
  <si>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</si>
  <si>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</si>
  <si>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</si>
  <si>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</si>
  <si>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</si>
  <si>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</si>
  <si>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</si>
  <si>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</si>
  <si>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</si>
  <si>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</si>
  <si>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</si>
  <si>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</si>
  <si>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</si>
  <si>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</si>
  <si>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</si>
  <si>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</si>
  <si>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</si>
  <si>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</si>
  <si>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</si>
  <si>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</si>
  <si>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</si>
  <si>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</si>
  <si>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</si>
  <si>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</si>
  <si>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</si>
  <si>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</si>
  <si>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</si>
  <si>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</si>
  <si>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</si>
  <si>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</si>
  <si>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</si>
  <si>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</si>
  <si>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</si>
  <si>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</si>
  <si>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</si>
  <si>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</si>
  <si>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</si>
  <si>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</si>
  <si>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</si>
  <si>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</si>
  <si>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</si>
  <si>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</si>
  <si>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</si>
  <si>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</si>
  <si>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</si>
  <si>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</si>
  <si>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</si>
  <si>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</si>
  <si>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</si>
  <si>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</si>
  <si>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</si>
  <si>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</si>
  <si>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</si>
  <si>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</si>
  <si>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</si>
  <si>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</si>
  <si>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</si>
  <si>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</si>
  <si>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</si>
  <si>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</si>
  <si>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</si>
  <si>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</si>
  <si>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</si>
  <si>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</si>
  <si>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</si>
  <si>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</si>
  <si>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</si>
  <si>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</si>
  <si>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</si>
  <si>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</si>
  <si>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</si>
  <si>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</si>
  <si>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</si>
  <si>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</si>
  <si>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</si>
  <si>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</si>
  <si>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</si>
  <si>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</si>
  <si>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</si>
  <si>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</si>
  <si>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</si>
  <si>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</si>
  <si>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</si>
  <si>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</si>
  <si>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</si>
  <si>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</si>
  <si>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</si>
  <si>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</si>
  <si>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</si>
  <si>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</si>
  <si>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</si>
  <si>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</si>
  <si>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</si>
  <si>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</si>
  <si>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</si>
  <si>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</si>
  <si>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</si>
  <si>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</si>
  <si>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</si>
  <si>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</si>
  <si>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</si>
  <si>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</si>
  <si>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</si>
  <si>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</si>
  <si>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</si>
  <si>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</si>
  <si>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</si>
  <si>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</si>
  <si>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</si>
  <si>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</si>
  <si>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</si>
  <si>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</si>
  <si>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</si>
  <si>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</si>
  <si>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</si>
  <si>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</si>
  <si>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</si>
  <si>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</si>
  <si>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</si>
  <si>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</si>
  <si>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</si>
  <si>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</si>
  <si>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</si>
  <si>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</si>
  <si>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</si>
  <si>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</si>
  <si>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</si>
  <si>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</si>
  <si>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</si>
  <si>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</si>
  <si>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</si>
  <si>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</si>
  <si>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</si>
  <si>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</si>
  <si>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</si>
  <si>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</si>
  <si>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</si>
  <si>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</si>
  <si>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</si>
  <si>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</si>
  <si>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</si>
  <si>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</si>
  <si>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</si>
  <si>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</si>
  <si>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</si>
  <si>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</si>
  <si>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</si>
  <si>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</si>
  <si>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</si>
  <si>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</si>
  <si>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</si>
  <si>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</si>
  <si>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</si>
  <si>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</si>
  <si>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</si>
  <si>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</si>
  <si>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</si>
  <si>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</si>
  <si>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</si>
  <si>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</si>
  <si>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</si>
  <si>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</si>
  <si>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</si>
  <si>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</si>
  <si>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</si>
  <si>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</si>
  <si>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</si>
  <si>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</si>
  <si>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</si>
  <si>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</si>
  <si>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</si>
  <si>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</si>
  <si>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</si>
  <si>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</si>
  <si>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</si>
  <si>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</si>
  <si>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</si>
  <si>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</si>
  <si>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</si>
  <si>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</si>
  <si>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</si>
  <si>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</si>
  <si>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</si>
  <si>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</si>
  <si>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</si>
  <si>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</si>
  <si>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</si>
  <si>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</si>
  <si>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</si>
  <si>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</si>
  <si>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</si>
  <si>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</si>
  <si>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</si>
  <si>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</si>
  <si>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</si>
  <si>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</si>
  <si>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</si>
  <si>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</si>
  <si>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</si>
  <si>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</si>
  <si>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</si>
  <si>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</si>
  <si>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</si>
  <si>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</si>
  <si>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</si>
  <si>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</si>
  <si>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</si>
  <si>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</si>
  <si>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</si>
  <si>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</si>
  <si>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</si>
  <si>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</si>
  <si>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</si>
  <si>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</si>
  <si>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</si>
  <si>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</si>
  <si>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</si>
  <si>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</si>
  <si>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</si>
  <si>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</si>
  <si>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</si>
  <si>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</si>
  <si>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</si>
  <si>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</si>
  <si>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</si>
  <si>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</si>
  <si>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</si>
  <si>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</si>
  <si>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</si>
  <si>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</si>
  <si>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</si>
  <si>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</si>
  <si>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</si>
  <si>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</si>
  <si>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</si>
  <si>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</si>
  <si>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</si>
  <si>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</si>
  <si>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</si>
  <si>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</si>
  <si>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</si>
  <si>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</si>
  <si>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</si>
  <si>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</si>
  <si>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</si>
  <si>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</si>
  <si>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</si>
  <si>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</si>
  <si>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</si>
  <si>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</si>
  <si>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</si>
  <si>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</si>
  <si>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</si>
  <si>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</si>
  <si>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</si>
  <si>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</si>
  <si>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</si>
  <si>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</si>
  <si>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</si>
  <si>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</si>
  <si>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</si>
  <si>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</si>
  <si>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</si>
  <si>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</si>
  <si>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</si>
  <si>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</si>
  <si>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</si>
  <si>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</si>
  <si>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</si>
  <si>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</si>
  <si>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</si>
  <si>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</si>
  <si>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</si>
  <si>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</si>
  <si>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</si>
  <si>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</si>
  <si>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</si>
  <si>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</si>
  <si>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</si>
  <si>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</si>
  <si>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</si>
  <si>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</si>
  <si>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</si>
  <si>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</si>
  <si>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</si>
  <si>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</si>
  <si>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</si>
  <si>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</si>
  <si>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</si>
  <si>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</si>
  <si>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</si>
  <si>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</si>
  <si>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</si>
  <si>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</si>
  <si>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</si>
  <si>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</si>
  <si>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</si>
  <si>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</si>
  <si>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</si>
  <si>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</si>
  <si>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</si>
  <si>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</si>
  <si>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</si>
  <si>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</si>
  <si>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</si>
  <si>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</si>
  <si>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</si>
  <si>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</si>
  <si>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</si>
  <si>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</si>
  <si>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</si>
  <si>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</si>
  <si>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</si>
  <si>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</si>
  <si>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</si>
  <si>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</si>
  <si>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</si>
  <si>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</si>
  <si>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</si>
  <si>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</si>
  <si>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</si>
  <si>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</si>
  <si>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</si>
  <si>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</si>
  <si>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</si>
  <si>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</si>
  <si>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</si>
  <si>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</si>
  <si>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</si>
  <si>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</si>
  <si>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</si>
  <si>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</si>
  <si>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</si>
  <si>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</si>
  <si>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</si>
  <si>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</si>
  <si>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</si>
  <si>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</si>
  <si>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</si>
  <si>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</si>
  <si>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</si>
  <si>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</si>
  <si>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</si>
  <si>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</si>
  <si>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</si>
  <si>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</si>
  <si>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</si>
  <si>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</si>
  <si>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</si>
  <si>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</si>
  <si>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</si>
  <si>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</si>
  <si>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</si>
  <si>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</si>
  <si>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</si>
  <si>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</si>
  <si>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</si>
  <si>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</si>
  <si>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</si>
  <si>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</si>
  <si>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</si>
  <si>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</si>
  <si>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</si>
  <si>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</si>
  <si>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</si>
  <si>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</si>
  <si>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</si>
  <si>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</si>
  <si>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</si>
  <si>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</si>
  <si>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</si>
  <si>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</si>
  <si>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</si>
  <si>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</si>
  <si>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</si>
  <si>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</si>
  <si>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</si>
  <si>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</si>
  <si>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</si>
  <si>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</si>
  <si>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</si>
  <si>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</si>
  <si>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</si>
  <si>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</si>
  <si>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</si>
  <si>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</si>
  <si>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</si>
  <si>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</si>
  <si>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</si>
  <si>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</si>
  <si>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</si>
  <si>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</si>
  <si>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</si>
  <si>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</si>
  <si>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</si>
  <si>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</si>
  <si>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</si>
  <si>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</si>
  <si>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</si>
  <si>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</si>
  <si>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</si>
  <si>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</si>
  <si>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</si>
  <si>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</si>
  <si>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</si>
  <si>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</si>
  <si>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</si>
  <si>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</si>
  <si>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</si>
  <si>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</si>
  <si>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</si>
  <si>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</si>
  <si>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</si>
  <si>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</si>
  <si>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</si>
  <si>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</si>
  <si>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</si>
  <si>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</si>
  <si>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</si>
  <si>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</si>
  <si>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</si>
  <si>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</si>
  <si>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</si>
  <si>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</si>
  <si>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</si>
  <si>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</si>
  <si>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</si>
  <si>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</si>
  <si>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</si>
  <si>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</si>
  <si>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</si>
  <si>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</si>
  <si>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</si>
  <si>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</si>
  <si>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</si>
  <si>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</si>
  <si>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</si>
  <si>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</si>
  <si>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</si>
  <si>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</si>
  <si>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</si>
  <si>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</si>
  <si>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</si>
  <si>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</si>
  <si>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</si>
  <si>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</si>
  <si>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</si>
  <si>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</si>
  <si>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</si>
  <si>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</si>
  <si>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</si>
  <si>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</si>
  <si>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</si>
  <si>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</si>
  <si>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</si>
  <si>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</si>
  <si>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</si>
  <si>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</si>
  <si>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</si>
  <si>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</si>
  <si>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</si>
  <si>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</si>
  <si>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</si>
  <si>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</si>
  <si>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</si>
  <si>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</si>
  <si>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</si>
  <si>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</si>
  <si>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</si>
  <si>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</si>
  <si>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</si>
  <si>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</si>
  <si>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</si>
  <si>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</si>
  <si>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</si>
  <si>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</si>
  <si>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</si>
  <si>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</si>
  <si>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</si>
  <si>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</si>
  <si>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</si>
  <si>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</si>
  <si>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</si>
  <si>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</si>
  <si>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</si>
  <si>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</si>
  <si>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</si>
  <si>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</si>
  <si>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</si>
  <si>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</si>
  <si>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</si>
  <si>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</si>
  <si>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</si>
  <si>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</si>
  <si>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</si>
  <si>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</si>
  <si>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</si>
  <si>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</si>
  <si>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</si>
  <si>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</si>
  <si>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</si>
  <si>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</si>
  <si>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</si>
  <si>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</si>
  <si>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</si>
  <si>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</si>
  <si>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</si>
  <si>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</si>
  <si>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</si>
  <si>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</si>
  <si>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</si>
  <si>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</si>
  <si>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</si>
  <si>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</si>
  <si>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</si>
  <si>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</si>
  <si>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</si>
  <si>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</si>
  <si>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</si>
  <si>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</si>
  <si>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</si>
  <si>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</si>
  <si>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</si>
  <si>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</si>
  <si>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</si>
  <si>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</si>
  <si>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</si>
  <si>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</si>
  <si>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</si>
  <si>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</si>
  <si>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</si>
  <si>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</si>
  <si>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</si>
  <si>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</si>
  <si>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</si>
  <si>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</si>
  <si>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</si>
  <si>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</si>
  <si>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</si>
  <si>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</si>
  <si>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</si>
  <si>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</si>
  <si>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</si>
  <si>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</si>
  <si>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</si>
  <si>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</si>
  <si>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</si>
  <si>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</si>
  <si>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</si>
  <si>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</si>
  <si>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</si>
  <si>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</si>
  <si>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</si>
  <si>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</si>
  <si>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</si>
  <si>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</si>
  <si>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</si>
  <si>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</si>
  <si>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</si>
  <si>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</si>
  <si>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</si>
  <si>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</si>
  <si>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</si>
  <si>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</si>
  <si>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</si>
  <si>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</si>
  <si>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</si>
  <si>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</si>
  <si>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</si>
  <si>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</si>
  <si>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</si>
  <si>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</si>
  <si>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</si>
  <si>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</si>
  <si>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</si>
  <si>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</si>
  <si>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</si>
  <si>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</si>
  <si>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</si>
  <si>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</si>
  <si>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</si>
  <si>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</si>
  <si>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</si>
  <si>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</si>
  <si>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</si>
  <si>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</si>
  <si>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</si>
  <si>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</si>
  <si>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</si>
  <si>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</si>
  <si>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</si>
  <si>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</si>
  <si>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</si>
  <si>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</si>
  <si>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</si>
  <si>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</si>
  <si>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</si>
  <si>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</si>
  <si>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</si>
  <si>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</si>
  <si>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</si>
  <si>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</si>
  <si>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</si>
  <si>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</si>
  <si>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</si>
  <si>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</si>
  <si>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</si>
  <si>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</si>
  <si>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</si>
  <si>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</si>
  <si>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</si>
  <si>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</si>
  <si>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</si>
  <si>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</si>
  <si>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</si>
  <si>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</si>
  <si>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</si>
  <si>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</si>
  <si>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</si>
  <si>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</si>
  <si>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</si>
  <si>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</si>
  <si>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</si>
  <si>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</si>
  <si>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</si>
  <si>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</si>
  <si>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</si>
  <si>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</si>
  <si>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</si>
  <si>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</si>
  <si>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</si>
  <si>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</si>
  <si>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</si>
  <si>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</si>
  <si>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</si>
  <si>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</si>
  <si>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</si>
  <si>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</si>
  <si>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</si>
  <si>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</si>
  <si>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</si>
  <si>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</si>
  <si>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</si>
  <si>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</si>
  <si>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</si>
  <si>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</si>
  <si>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</si>
  <si>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</si>
  <si>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</si>
  <si>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</si>
  <si>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</si>
  <si>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</si>
  <si>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</si>
  <si>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</si>
  <si>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</si>
  <si>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</si>
  <si>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</si>
  <si>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</si>
  <si>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</si>
  <si>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</si>
  <si>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</si>
  <si>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</si>
  <si>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</si>
  <si>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</si>
  <si>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</si>
  <si>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</si>
  <si>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</si>
  <si>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</si>
  <si>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</si>
  <si>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</si>
  <si>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</si>
  <si>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</si>
  <si>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</si>
  <si>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</si>
  <si>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</si>
  <si>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</si>
  <si>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</si>
  <si>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</si>
  <si>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</si>
  <si>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</si>
  <si>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</si>
  <si>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</si>
  <si>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</si>
  <si>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</si>
  <si>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</si>
  <si>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</si>
  <si>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</si>
  <si>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</si>
  <si>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</si>
  <si>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</si>
  <si>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</si>
  <si>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</si>
  <si>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</si>
  <si>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</si>
  <si>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</si>
  <si>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</si>
  <si>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</si>
  <si>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</si>
  <si>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</si>
  <si>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</si>
  <si>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</si>
  <si>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</si>
  <si>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</si>
  <si>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</si>
  <si>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</si>
  <si>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</si>
  <si>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</si>
  <si>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</si>
  <si>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</si>
  <si>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</si>
  <si>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</si>
  <si>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</si>
  <si>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</si>
  <si>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</si>
  <si>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</si>
  <si>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</si>
  <si>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</si>
  <si>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</si>
  <si>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</si>
  <si>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</si>
  <si>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</si>
  <si>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</si>
  <si>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</si>
  <si>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</si>
  <si>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</si>
  <si>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</si>
  <si>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</si>
  <si>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</si>
  <si>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</si>
  <si>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</si>
  <si>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</si>
  <si>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</si>
  <si>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</si>
  <si>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</si>
  <si>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</si>
  <si>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</si>
  <si>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</si>
  <si>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</si>
  <si>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</si>
  <si>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</si>
  <si>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</si>
  <si>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</si>
  <si>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</si>
  <si>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</si>
  <si>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</si>
  <si>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</si>
  <si>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</si>
  <si>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</si>
  <si>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</si>
  <si>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</si>
  <si>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</si>
  <si>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</si>
  <si>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</si>
  <si>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</si>
  <si>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</si>
  <si>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</si>
  <si>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</si>
  <si>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</si>
  <si>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</si>
  <si>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</si>
  <si>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</si>
  <si>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</si>
  <si>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</si>
  <si>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</si>
  <si>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</si>
  <si>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</si>
  <si>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</si>
  <si>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</si>
  <si>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</si>
  <si>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</si>
  <si>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</si>
  <si>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</si>
  <si>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</si>
  <si>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</si>
  <si>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</si>
  <si>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</si>
  <si>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</si>
  <si>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</si>
  <si>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</si>
  <si>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</si>
  <si>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</si>
  <si>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</si>
  <si>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</si>
  <si>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</si>
  <si>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</si>
  <si>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</si>
  <si>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</si>
  <si>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</si>
  <si>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</si>
  <si>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</si>
  <si>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</si>
  <si>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</si>
  <si>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</si>
  <si>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</si>
  <si>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</si>
  <si>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</si>
  <si>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</si>
  <si>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</si>
  <si>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</si>
  <si>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</si>
  <si>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</si>
  <si>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</si>
  <si>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</si>
  <si>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</si>
  <si>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</si>
  <si>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</si>
  <si>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</si>
  <si>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</si>
  <si>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</si>
  <si>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</si>
  <si>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</si>
  <si>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</si>
  <si>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</si>
  <si>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</si>
  <si>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</si>
  <si>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</si>
  <si>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</si>
  <si>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</si>
  <si>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</si>
  <si>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</si>
  <si>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</si>
  <si>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</si>
  <si>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</si>
  <si>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</si>
  <si>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</si>
  <si>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</si>
  <si>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</si>
  <si>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</si>
  <si>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</si>
  <si>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</si>
  <si>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</si>
  <si>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</si>
  <si>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</si>
  <si>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</si>
  <si>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</si>
  <si>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</si>
  <si>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</si>
  <si>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</si>
  <si>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</si>
  <si>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</si>
  <si>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</si>
  <si>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</si>
  <si>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</si>
  <si>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</si>
  <si>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</si>
  <si>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</si>
  <si>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</si>
  <si>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</si>
  <si>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</si>
  <si>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</si>
  <si>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</si>
  <si>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</si>
  <si>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</si>
  <si>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</si>
  <si>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</si>
  <si>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</si>
  <si>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</si>
  <si>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</si>
  <si>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</si>
  <si>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</si>
  <si>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</si>
  <si>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</si>
  <si>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</si>
  <si>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</si>
  <si>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</si>
  <si>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</si>
  <si>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</si>
  <si>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</si>
  <si>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</si>
  <si>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</si>
  <si>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</si>
  <si>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</si>
  <si>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</si>
  <si>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</si>
  <si>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</si>
  <si>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</si>
  <si>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</si>
  <si>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</si>
  <si>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</si>
  <si>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</si>
  <si>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</si>
  <si>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</si>
  <si>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</si>
  <si>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</si>
  <si>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</si>
  <si>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</si>
  <si>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</si>
  <si>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</si>
  <si>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</si>
  <si>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</si>
  <si>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</si>
  <si>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</si>
  <si>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</si>
  <si>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</si>
  <si>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</si>
  <si>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</si>
  <si>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</si>
  <si>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</si>
  <si>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</si>
  <si>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</si>
  <si>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</si>
  <si>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</si>
  <si>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</si>
  <si>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</si>
  <si>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</si>
  <si>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</si>
  <si>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</si>
  <si>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</si>
  <si>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</si>
  <si>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</si>
  <si>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</si>
  <si>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</si>
  <si>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</si>
  <si>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</si>
  <si>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</si>
  <si>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</si>
  <si>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</si>
  <si>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</si>
  <si>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</si>
  <si>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</si>
  <si>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</si>
  <si>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</si>
  <si>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</si>
  <si>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</si>
  <si>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</si>
  <si>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</si>
  <si>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</si>
  <si>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</si>
  <si>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</si>
  <si>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</si>
  <si>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</si>
  <si>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</si>
  <si>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</si>
  <si>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</si>
  <si>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</si>
  <si>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</si>
  <si>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</si>
  <si>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</si>
  <si>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</si>
  <si>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</si>
  <si>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</si>
  <si>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</si>
  <si>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</si>
  <si>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</si>
  <si>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</si>
  <si>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</si>
  <si>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</si>
  <si>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</si>
  <si>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</si>
  <si>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</si>
  <si>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</si>
  <si>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</si>
  <si>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</si>
  <si>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</si>
  <si>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</si>
  <si>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</si>
  <si>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</si>
  <si>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</si>
  <si>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</si>
  <si>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</si>
  <si>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</si>
  <si>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</si>
  <si>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</si>
  <si>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</si>
  <si>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</si>
  <si>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</si>
  <si>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</si>
  <si>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</si>
  <si>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</si>
  <si>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</si>
  <si>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</si>
  <si>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</si>
  <si>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</si>
  <si>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</si>
  <si>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</si>
  <si>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</si>
  <si>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</si>
  <si>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</si>
  <si>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</si>
  <si>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</si>
  <si>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</si>
  <si>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</si>
  <si>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</si>
  <si>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</si>
  <si>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</si>
  <si>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</si>
  <si>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</si>
  <si>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</si>
  <si>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</si>
  <si>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</si>
  <si>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</si>
  <si>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</si>
  <si>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</si>
  <si>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</si>
  <si>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</si>
  <si>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</si>
  <si>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</si>
  <si>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</si>
  <si>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</si>
  <si>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</si>
  <si>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</si>
  <si>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</si>
  <si>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</si>
  <si>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</si>
  <si>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</si>
  <si>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</si>
  <si>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</si>
  <si>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</si>
  <si>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</si>
  <si>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</si>
  <si>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</si>
  <si>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</si>
  <si>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</si>
  <si>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</si>
  <si>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</si>
  <si>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</si>
  <si>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</si>
  <si>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</si>
  <si>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</si>
  <si>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</si>
  <si>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</si>
  <si>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</si>
  <si>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</si>
  <si>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</si>
  <si>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</si>
  <si>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</si>
  <si>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</si>
  <si>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</si>
  <si>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</si>
  <si>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</si>
  <si>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</si>
  <si>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</si>
  <si>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</si>
  <si>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</si>
  <si>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</si>
  <si>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</si>
  <si>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</si>
  <si>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</si>
  <si>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</si>
  <si>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</si>
  <si>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</si>
  <si>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</si>
  <si>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</si>
  <si>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</si>
  <si>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</si>
  <si>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</si>
  <si>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</si>
  <si>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</si>
  <si>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</si>
  <si>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</si>
  <si>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</si>
  <si>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</si>
  <si>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</si>
  <si>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</si>
  <si>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</si>
  <si>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</si>
  <si>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</si>
  <si>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</si>
  <si>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</si>
  <si>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</si>
  <si>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</si>
  <si>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</si>
  <si>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</si>
  <si>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</si>
  <si>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</si>
  <si>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</si>
  <si>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</si>
  <si>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</si>
  <si>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</si>
  <si>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</si>
  <si>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</si>
  <si>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</si>
  <si>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</si>
  <si>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</si>
  <si>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</si>
  <si>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</si>
  <si>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</si>
  <si>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</si>
  <si>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</si>
  <si>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</si>
  <si>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</si>
  <si>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</si>
  <si>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</si>
  <si>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</si>
  <si>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</si>
  <si>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</si>
  <si>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</si>
  <si>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</si>
  <si>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</si>
  <si>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</si>
  <si>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</si>
  <si>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</si>
  <si>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</si>
  <si>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</si>
  <si>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</si>
  <si>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</si>
  <si>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</si>
  <si>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</si>
  <si>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</si>
  <si>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</si>
  <si>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</si>
  <si>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</si>
  <si>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</si>
  <si>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</si>
  <si>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</si>
  <si>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</si>
  <si>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</si>
  <si>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</si>
  <si>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</si>
  <si>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</si>
  <si>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</si>
  <si>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</si>
  <si>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</si>
  <si>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</si>
  <si>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</si>
  <si>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</si>
  <si>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</si>
  <si>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</si>
  <si>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</si>
  <si>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</si>
  <si>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</si>
  <si>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</si>
  <si>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</si>
  <si>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</si>
  <si>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</si>
  <si>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</si>
  <si>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</si>
  <si>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</si>
  <si>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</si>
  <si>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</si>
  <si>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</si>
  <si>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</si>
  <si>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</si>
  <si>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</si>
  <si>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</si>
  <si>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</si>
  <si>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</si>
  <si>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</si>
  <si>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</si>
  <si>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</si>
  <si>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</si>
  <si>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</si>
  <si>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</si>
  <si>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</si>
  <si>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</si>
  <si>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</si>
  <si>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</si>
  <si>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</si>
  <si>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</si>
  <si>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</si>
  <si>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</si>
  <si>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</si>
  <si>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</si>
  <si>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</si>
  <si>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</si>
  <si>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</si>
  <si>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</si>
  <si>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</si>
  <si>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</si>
  <si>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</si>
  <si>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</si>
  <si>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</si>
  <si>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</si>
  <si>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</si>
  <si>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</si>
  <si>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</si>
  <si>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</si>
  <si>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</si>
  <si>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</si>
  <si>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</si>
  <si>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</si>
  <si>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</si>
  <si>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</si>
  <si>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</si>
  <si>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</si>
  <si>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</si>
  <si>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</si>
  <si>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</si>
  <si>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</si>
  <si>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</si>
  <si>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</si>
  <si>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</si>
  <si>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</si>
  <si>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</si>
  <si>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</si>
  <si>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</si>
  <si>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</si>
  <si>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</si>
  <si>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</si>
  <si>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</si>
  <si>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</si>
  <si>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</si>
  <si>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</si>
  <si>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</si>
  <si>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</si>
  <si>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</si>
  <si>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</si>
  <si>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</si>
  <si>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</si>
  <si>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</si>
  <si>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</si>
  <si>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</si>
  <si>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</si>
  <si>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</si>
  <si>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</si>
  <si>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</si>
  <si>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</si>
  <si>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</si>
  <si>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</si>
  <si>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</si>
  <si>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</si>
  <si>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</si>
  <si>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</si>
  <si>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</si>
  <si>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</si>
  <si>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</si>
  <si>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</si>
  <si>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</si>
  <si>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</si>
  <si>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</si>
  <si>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</si>
  <si>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</si>
  <si>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</si>
  <si>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</si>
  <si>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</si>
  <si>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</si>
  <si>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</si>
  <si>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</si>
  <si>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</si>
  <si>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</si>
  <si>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</si>
  <si>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</si>
  <si>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</si>
  <si>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</si>
  <si>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</si>
  <si>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</si>
  <si>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</si>
  <si>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</si>
  <si>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</si>
  <si>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</si>
  <si>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</si>
  <si>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</si>
  <si>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</si>
  <si>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</si>
  <si>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</si>
  <si>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</si>
  <si>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</si>
  <si>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</si>
  <si>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</si>
  <si>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</si>
  <si>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</si>
  <si>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</si>
  <si>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</si>
  <si>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</si>
  <si>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</si>
  <si>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</si>
  <si>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</si>
  <si>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</si>
  <si>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</si>
  <si>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</si>
  <si>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</si>
  <si>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</si>
  <si>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</si>
  <si>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</si>
  <si>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</si>
  <si>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</si>
  <si>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</si>
  <si>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</si>
  <si>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</si>
  <si>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</si>
  <si>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</si>
  <si>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</si>
  <si>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</si>
  <si>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</si>
  <si>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</si>
  <si>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</si>
  <si>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</si>
  <si>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</si>
  <si>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</si>
  <si>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</si>
  <si>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</si>
  <si>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</si>
  <si>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</si>
  <si>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</si>
  <si>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</si>
  <si>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</si>
  <si>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</si>
  <si>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</si>
  <si>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</si>
  <si>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</si>
  <si>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</si>
  <si>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</si>
  <si>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</si>
  <si>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</si>
  <si>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</si>
  <si>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</si>
  <si>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</si>
  <si>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</si>
  <si>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</si>
  <si>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</si>
  <si>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</si>
  <si>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</si>
  <si>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</si>
  <si>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</si>
  <si>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</si>
  <si>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</si>
  <si>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</si>
  <si>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</si>
  <si>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</si>
  <si>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</si>
  <si>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</si>
  <si>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</si>
  <si>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</si>
  <si>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</si>
  <si>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</si>
  <si>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</si>
  <si>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</si>
  <si>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</si>
  <si>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</si>
  <si>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</si>
  <si>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</si>
  <si>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</si>
  <si>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</si>
  <si>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</si>
  <si>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</si>
  <si>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</si>
  <si>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</si>
  <si>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</si>
  <si>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</si>
  <si>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</si>
  <si>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</si>
  <si>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</si>
  <si>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</si>
  <si>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</si>
  <si>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</si>
  <si>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</si>
  <si>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</si>
  <si>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</si>
  <si>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</si>
  <si>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</si>
  <si>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</si>
  <si>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</si>
  <si>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</si>
  <si>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</si>
  <si>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</si>
  <si>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</si>
  <si>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</si>
  <si>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</si>
  <si>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</si>
  <si>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</si>
  <si>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</si>
  <si>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</si>
  <si>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</si>
  <si>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</si>
  <si>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</si>
  <si>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</si>
  <si>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</si>
  <si>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</si>
  <si>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</si>
  <si>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</si>
  <si>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</si>
  <si>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</si>
  <si>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</si>
  <si>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</si>
  <si>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</si>
  <si>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</si>
  <si>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</si>
  <si>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</si>
  <si>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</si>
  <si>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</si>
  <si>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</si>
  <si>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</si>
  <si>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</si>
  <si>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</si>
  <si>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</si>
  <si>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</si>
  <si>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</si>
  <si>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</si>
  <si>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</si>
  <si>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</si>
  <si>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</si>
  <si>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</si>
  <si>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</si>
  <si>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</si>
  <si>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</si>
  <si>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</si>
  <si>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</si>
  <si>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</si>
  <si>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</si>
  <si>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</si>
  <si>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</si>
  <si>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</si>
  <si>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</si>
  <si>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</si>
  <si>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</si>
  <si>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</si>
  <si>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</si>
  <si>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</si>
  <si>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</si>
  <si>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</si>
  <si>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</si>
  <si>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</si>
  <si>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</si>
  <si>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</si>
  <si>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</si>
  <si>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</si>
  <si>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</si>
  <si>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</si>
  <si>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</si>
  <si>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</si>
  <si>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</si>
  <si>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</si>
  <si>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</si>
  <si>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</si>
  <si>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</si>
  <si>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</si>
  <si>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</si>
  <si>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</si>
  <si>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</si>
  <si>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</si>
  <si>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</si>
  <si>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</si>
  <si>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</si>
  <si>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</si>
  <si>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</si>
  <si>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</si>
  <si>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</si>
  <si>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</si>
  <si>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</si>
  <si>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</si>
  <si>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</si>
  <si>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</si>
  <si>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</si>
  <si>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</si>
  <si>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</si>
  <si>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</si>
  <si>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</si>
  <si>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</si>
  <si>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</si>
  <si>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</si>
  <si>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</si>
  <si>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</si>
  <si>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</si>
  <si>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</si>
  <si>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</si>
  <si>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</si>
  <si>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</si>
  <si>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</si>
  <si>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</si>
  <si>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</si>
  <si>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</si>
  <si>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</si>
  <si>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</si>
  <si>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</si>
  <si>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</si>
  <si>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</si>
  <si>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</si>
  <si>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</si>
  <si>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</si>
  <si>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</si>
  <si>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</si>
  <si>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</si>
  <si>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</si>
  <si>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</si>
  <si>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</si>
  <si>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</si>
  <si>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</si>
  <si>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</si>
  <si>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</si>
  <si>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</si>
  <si>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</si>
  <si>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</si>
  <si>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</si>
  <si>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</si>
  <si>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</si>
  <si>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</si>
  <si>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</si>
  <si>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</si>
  <si>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</si>
  <si>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</si>
  <si>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</si>
  <si>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</si>
  <si>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</si>
  <si>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</si>
  <si>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</si>
  <si>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</si>
  <si>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</si>
  <si>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</si>
  <si>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</si>
  <si>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</si>
  <si>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</si>
  <si>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</si>
  <si>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</si>
  <si>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</si>
  <si>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</si>
  <si>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</si>
  <si>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</si>
  <si>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</si>
  <si>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</si>
  <si>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</si>
  <si>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</si>
  <si>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</si>
  <si>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</si>
  <si>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</si>
  <si>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</si>
  <si>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</si>
  <si>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</si>
  <si>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</si>
  <si>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</si>
  <si>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</si>
  <si>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</si>
  <si>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</si>
  <si>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</si>
  <si>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</si>
  <si>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</si>
  <si>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</si>
  <si>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</si>
  <si>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</si>
  <si>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</si>
  <si>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</si>
  <si>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</si>
  <si>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</si>
  <si>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</si>
  <si>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</si>
  <si>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</si>
  <si>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</si>
  <si>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</si>
  <si>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</si>
  <si>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</si>
  <si>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</si>
  <si>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</si>
  <si>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</si>
  <si>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</si>
  <si>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</si>
  <si>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</si>
  <si>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</si>
  <si>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</si>
  <si>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</si>
  <si>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</si>
  <si>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</si>
  <si>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</si>
  <si>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</si>
  <si>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</si>
  <si>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</si>
  <si>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</si>
  <si>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</si>
  <si>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</si>
  <si>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</si>
  <si>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</si>
  <si>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</si>
  <si>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</si>
  <si>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</si>
  <si>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</si>
  <si>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</si>
  <si>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</si>
  <si>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</si>
  <si>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</si>
  <si>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</si>
  <si>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</si>
  <si>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</si>
  <si>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</si>
  <si>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</si>
  <si>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</si>
  <si>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</si>
  <si>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</si>
  <si>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</si>
  <si>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</si>
  <si>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</si>
  <si>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</si>
  <si>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</si>
  <si>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</si>
  <si>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</si>
  <si>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</si>
  <si>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</si>
  <si>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</si>
  <si>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</si>
  <si>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</si>
  <si>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</si>
  <si>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</si>
  <si>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</si>
  <si>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</si>
  <si>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</si>
  <si>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</si>
  <si>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</si>
  <si>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</si>
  <si>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</si>
  <si>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</si>
  <si>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</si>
  <si>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</si>
  <si>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</si>
  <si>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</si>
  <si>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</si>
  <si>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</si>
  <si>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</si>
  <si>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</si>
  <si>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</si>
  <si>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</si>
  <si>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</si>
  <si>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</si>
  <si>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</si>
  <si>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</si>
  <si>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</si>
  <si>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</si>
  <si>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</si>
  <si>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</si>
  <si>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</si>
  <si>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</si>
  <si>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</si>
  <si>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</si>
  <si>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</si>
  <si>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</si>
  <si>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</si>
  <si>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</si>
  <si>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</si>
  <si>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</si>
  <si>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</si>
  <si>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</si>
  <si>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</si>
  <si>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</si>
  <si>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</si>
  <si>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</si>
  <si>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</si>
  <si>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</si>
  <si>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</si>
  <si>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</si>
  <si>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</si>
  <si>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</si>
  <si>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</si>
  <si>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</si>
  <si>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</si>
  <si>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</si>
  <si>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</si>
  <si>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</si>
  <si>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</si>
  <si>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</si>
  <si>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</si>
  <si>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</si>
  <si>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</si>
  <si>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</si>
  <si>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</si>
  <si>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</si>
  <si>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</si>
  <si>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</si>
  <si>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</si>
  <si>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</si>
  <si>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</si>
  <si>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</si>
  <si>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</si>
  <si>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</si>
  <si>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</si>
  <si>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</si>
  <si>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</si>
  <si>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</si>
  <si>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</si>
  <si>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</si>
  <si>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</si>
  <si>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</si>
  <si>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</si>
  <si>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</si>
  <si>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</si>
  <si>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</si>
  <si>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</si>
  <si>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</si>
  <si>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</si>
  <si>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</si>
  <si>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</si>
  <si>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</si>
  <si>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</si>
  <si>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</si>
  <si>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</si>
  <si>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</si>
  <si>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</si>
  <si>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</si>
  <si>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</si>
  <si>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</si>
  <si>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</si>
  <si>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</si>
  <si>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</si>
  <si>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</si>
  <si>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</si>
  <si>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</si>
  <si>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</si>
  <si>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</si>
  <si>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</si>
  <si>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</si>
  <si>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</si>
  <si>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</si>
  <si>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</si>
  <si>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</si>
  <si>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</si>
  <si>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</si>
  <si>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</si>
  <si>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</si>
  <si>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</si>
  <si>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</si>
  <si>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</si>
  <si>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</si>
  <si>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</si>
  <si>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</si>
  <si>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</si>
  <si>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</si>
  <si>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</si>
  <si>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</si>
  <si>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</si>
  <si>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</si>
  <si>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</si>
  <si>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</si>
  <si>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</si>
  <si>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</si>
  <si>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</si>
  <si>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</si>
  <si>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</si>
  <si>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</si>
  <si>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</si>
  <si>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</si>
  <si>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</si>
  <si>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</si>
  <si>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</si>
  <si>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</si>
  <si>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</si>
  <si>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</si>
  <si>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</si>
  <si>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</si>
  <si>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</si>
  <si>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</si>
  <si>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</si>
  <si>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</si>
  <si>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</si>
  <si>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</si>
  <si>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</si>
  <si>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</si>
  <si>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</si>
  <si>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</si>
  <si>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</si>
  <si>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</si>
  <si>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</si>
  <si>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</si>
  <si>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</si>
  <si>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</si>
  <si>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</si>
  <si>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</si>
  <si>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</si>
  <si>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</si>
  <si>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</si>
  <si>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</si>
  <si>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</si>
  <si>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</si>
  <si>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</si>
  <si>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</si>
  <si>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</si>
  <si>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</si>
  <si>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</si>
  <si>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</si>
  <si>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</si>
  <si>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</si>
  <si>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</si>
  <si>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</si>
  <si>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</si>
  <si>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</si>
  <si>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</si>
  <si>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</si>
  <si>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</si>
  <si>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</si>
  <si>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</si>
  <si>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</si>
  <si>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</si>
  <si>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</si>
  <si>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</si>
  <si>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</si>
  <si>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</si>
  <si>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</si>
  <si>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</si>
  <si>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</si>
  <si>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</si>
  <si>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</si>
  <si>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</si>
  <si>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</si>
  <si>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</si>
  <si>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</si>
  <si>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</si>
  <si>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</si>
  <si>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</si>
  <si>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</si>
  <si>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</si>
  <si>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</si>
  <si>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</si>
  <si>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</si>
  <si>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</si>
  <si>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</si>
  <si>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</si>
  <si>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</si>
  <si>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</si>
  <si>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</si>
  <si>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</si>
  <si>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</si>
  <si>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</si>
  <si>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</si>
  <si>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</si>
  <si>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</si>
  <si>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</si>
  <si>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</si>
  <si>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</si>
  <si>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</si>
  <si>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</si>
  <si>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</si>
  <si>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</si>
  <si>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</si>
  <si>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</si>
  <si>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</si>
  <si>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</si>
  <si>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</si>
  <si>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</si>
  <si>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</si>
  <si>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</si>
  <si>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</si>
  <si>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</si>
  <si>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</si>
  <si>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</si>
  <si>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</si>
  <si>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</si>
  <si>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</si>
  <si>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</si>
  <si>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</si>
  <si>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</si>
  <si>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</si>
  <si>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</si>
  <si>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</si>
  <si>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</si>
  <si>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</si>
  <si>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</si>
  <si>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</si>
  <si>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</si>
  <si>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</si>
  <si>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</si>
  <si>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</si>
  <si>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</si>
  <si>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</si>
  <si>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</si>
  <si>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</si>
  <si>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</si>
  <si>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</si>
  <si>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</si>
  <si>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</si>
  <si>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</si>
  <si>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</si>
  <si>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</si>
  <si>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</si>
  <si>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</si>
  <si>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</si>
  <si>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</si>
  <si>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</si>
  <si>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</si>
  <si>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</si>
  <si>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</si>
  <si>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</si>
  <si>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</si>
  <si>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</si>
  <si>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</si>
  <si>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</si>
  <si>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</si>
  <si>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</si>
  <si>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</si>
  <si>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</si>
  <si>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</si>
  <si>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</si>
  <si>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</si>
  <si>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</si>
  <si>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</si>
  <si>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</si>
  <si>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</si>
  <si>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</si>
  <si>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</si>
  <si>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</si>
  <si>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</si>
  <si>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</si>
  <si>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</si>
  <si>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</si>
  <si>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</si>
  <si>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</si>
  <si>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</si>
  <si>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</si>
  <si>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</si>
  <si>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</si>
  <si>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</si>
  <si>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</si>
  <si>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</si>
  <si>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</si>
  <si>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</si>
  <si>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</si>
  <si>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</si>
  <si>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</si>
  <si>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</si>
  <si>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</si>
  <si>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</si>
  <si>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</si>
  <si>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</si>
  <si>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</si>
  <si>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</si>
  <si>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</si>
  <si>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</si>
  <si>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</si>
  <si>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</si>
  <si>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</si>
  <si>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</si>
  <si>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</si>
  <si>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</si>
  <si>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</si>
  <si>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</si>
  <si>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</si>
  <si>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</si>
  <si>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</si>
  <si>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</si>
  <si>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</si>
  <si>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</si>
  <si>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</si>
  <si>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</si>
  <si>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</si>
  <si>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</si>
  <si>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</si>
  <si>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</si>
  <si>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</si>
  <si>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</si>
  <si>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</si>
  <si>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</si>
  <si>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</si>
  <si>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</si>
  <si>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</si>
  <si>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</si>
  <si>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</si>
  <si>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</si>
  <si>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</si>
  <si>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</si>
  <si>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</si>
  <si>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</si>
  <si>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</si>
  <si>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</si>
  <si>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</si>
  <si>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</si>
  <si>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</si>
  <si>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</si>
  <si>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</si>
  <si>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</si>
  <si>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</si>
  <si>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</si>
  <si>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</si>
  <si>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</si>
  <si>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</si>
  <si>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</si>
  <si>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</si>
  <si>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</si>
  <si>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</si>
  <si>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</si>
  <si>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</si>
  <si>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</si>
  <si>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</si>
  <si>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</si>
  <si>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</si>
  <si>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</si>
  <si>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</si>
  <si>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</si>
  <si>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</si>
  <si>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</si>
  <si>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</si>
  <si>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</si>
  <si>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</si>
  <si>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</si>
  <si>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</si>
  <si>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</si>
  <si>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</si>
  <si>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</si>
  <si>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</si>
  <si>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</si>
  <si>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</si>
  <si>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</si>
  <si>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</si>
  <si>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</si>
  <si>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</si>
  <si>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</si>
  <si>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</si>
  <si>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</si>
  <si>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</si>
  <si>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</si>
  <si>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</si>
  <si>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</si>
  <si>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</si>
  <si>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</si>
  <si>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</si>
  <si>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</si>
  <si>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</si>
  <si>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</si>
  <si>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</si>
  <si>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</si>
  <si>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</si>
  <si>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</si>
  <si>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</si>
  <si>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</si>
  <si>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</si>
  <si>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</si>
  <si>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</si>
  <si>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</si>
  <si>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</si>
  <si>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</si>
  <si>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</si>
  <si>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</si>
  <si>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</si>
  <si>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</si>
  <si>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</si>
  <si>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</si>
  <si>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</si>
  <si>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</si>
  <si>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</si>
  <si>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</si>
  <si>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</si>
  <si>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</si>
  <si>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</si>
  <si>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</si>
  <si>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</si>
  <si>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</si>
  <si>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</si>
  <si>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</si>
  <si>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</si>
  <si>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</si>
  <si>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</si>
  <si>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</si>
  <si>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</si>
  <si>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</si>
  <si>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</si>
  <si>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</si>
  <si>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</si>
  <si>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</si>
  <si>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</si>
  <si>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</si>
  <si>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</si>
  <si>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</si>
  <si>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</si>
  <si>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</si>
  <si>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</si>
  <si>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</si>
  <si>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</si>
  <si>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</si>
  <si>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</si>
  <si>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</si>
  <si>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</si>
  <si>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</si>
  <si>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</si>
  <si>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</si>
  <si>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</si>
  <si>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</si>
  <si>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</si>
  <si>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</si>
  <si>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</si>
  <si>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</si>
  <si>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</si>
  <si>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</si>
  <si>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</si>
  <si>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</si>
  <si>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</si>
  <si>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</si>
  <si>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</si>
  <si>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</si>
  <si>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</si>
  <si>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</si>
  <si>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</si>
  <si>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</si>
  <si>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</si>
  <si>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</si>
  <si>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</si>
  <si>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</si>
  <si>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</si>
  <si>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</si>
  <si>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</si>
  <si>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</si>
  <si>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</si>
  <si>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</si>
  <si>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</si>
  <si>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</si>
  <si>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</si>
  <si>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</si>
  <si>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</si>
  <si>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</si>
  <si>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</si>
  <si>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</si>
  <si>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</si>
  <si>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</si>
  <si>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</si>
  <si>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</si>
  <si>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</si>
  <si>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</si>
  <si>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</si>
  <si>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</si>
  <si>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</si>
  <si>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</si>
  <si>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</si>
  <si>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</si>
  <si>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</si>
  <si>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</si>
  <si>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</si>
  <si>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</si>
  <si>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</si>
  <si>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</si>
  <si>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</si>
  <si>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</si>
  <si>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</si>
  <si>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</si>
  <si>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</si>
  <si>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</si>
  <si>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</si>
  <si>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</si>
  <si>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</si>
  <si>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</si>
  <si>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</si>
  <si>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</si>
  <si>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</si>
  <si>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</si>
  <si>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</si>
  <si>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</si>
  <si>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</si>
  <si>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</si>
  <si>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</si>
  <si>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</si>
  <si>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</si>
  <si>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</si>
  <si>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</si>
  <si>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</si>
  <si>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</si>
  <si>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</si>
  <si>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</si>
  <si>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</si>
  <si>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</si>
  <si>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</si>
  <si>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</si>
  <si>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</si>
  <si>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</si>
  <si>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</si>
  <si>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</si>
  <si>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</si>
  <si>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</si>
  <si>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</si>
  <si>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</si>
  <si>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</si>
  <si>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</si>
  <si>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</si>
  <si>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</si>
  <si>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</si>
  <si>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</si>
  <si>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</si>
  <si>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</si>
  <si>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</si>
  <si>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</si>
  <si>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</si>
  <si>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</si>
  <si>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</si>
  <si>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</si>
  <si>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</si>
  <si>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</si>
  <si>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</si>
  <si>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</si>
  <si>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</si>
  <si>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</si>
  <si>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</si>
  <si>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</si>
  <si>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</si>
  <si>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</si>
  <si>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</si>
  <si>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</si>
  <si>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</si>
  <si>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</si>
  <si>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</si>
  <si>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</si>
  <si>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</si>
  <si>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</si>
  <si>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</si>
  <si>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</si>
  <si>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</si>
  <si>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</si>
  <si>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</si>
  <si>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</si>
  <si>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</si>
  <si>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</si>
  <si>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</si>
  <si>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</si>
  <si>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</si>
  <si>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</si>
  <si>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</si>
  <si>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</si>
  <si>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</si>
  <si>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</si>
  <si>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</si>
  <si>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</si>
  <si>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</si>
  <si>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</si>
  <si>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</si>
  <si>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</si>
  <si>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</si>
  <si>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</si>
  <si>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</si>
  <si>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</si>
  <si>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</si>
  <si>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</si>
  <si>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</si>
  <si>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</si>
  <si>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</si>
  <si>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</si>
  <si>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</si>
  <si>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</si>
  <si>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</si>
  <si>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</si>
  <si>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</si>
  <si>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</si>
  <si>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</si>
  <si>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</si>
  <si>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</si>
  <si>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</si>
  <si>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</si>
  <si>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</si>
  <si>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</si>
  <si>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</si>
  <si>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</si>
  <si>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</si>
  <si>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</si>
  <si>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</si>
  <si>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</si>
  <si>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</si>
  <si>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</si>
  <si>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</si>
  <si>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</si>
  <si>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</si>
  <si>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</si>
  <si>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</si>
  <si>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</si>
  <si>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</si>
  <si>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</si>
  <si>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</si>
  <si>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</si>
  <si>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</si>
  <si>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</si>
  <si>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</si>
  <si>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</si>
  <si>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</si>
  <si>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</si>
  <si>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</si>
  <si>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</si>
  <si>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</si>
  <si>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</si>
  <si>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</si>
  <si>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</si>
  <si>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</si>
  <si>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</si>
  <si>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</si>
  <si>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</si>
  <si>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</si>
  <si>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</si>
  <si>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</si>
  <si>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</si>
  <si>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</si>
  <si>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</si>
  <si>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</si>
  <si>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</si>
  <si>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</si>
  <si>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</si>
  <si>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</si>
  <si>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</si>
  <si>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</si>
  <si>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</si>
  <si>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</si>
  <si>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</si>
  <si>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</si>
  <si>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</si>
  <si>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</si>
  <si>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</si>
  <si>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</si>
  <si>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</si>
  <si>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</si>
  <si>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</si>
  <si>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</si>
  <si>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</si>
  <si>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</si>
  <si>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</si>
  <si>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</si>
  <si>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</si>
  <si>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</si>
  <si>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</si>
  <si>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</si>
  <si>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</si>
  <si>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</si>
  <si>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</si>
  <si>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</si>
  <si>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</si>
  <si>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</si>
  <si>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</si>
  <si>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</si>
  <si>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</si>
  <si>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</si>
  <si>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</si>
  <si>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</si>
  <si>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</si>
  <si>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</si>
  <si>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</si>
  <si>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</si>
  <si>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</si>
  <si>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</si>
  <si>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</si>
  <si>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</si>
  <si>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</si>
  <si>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</si>
  <si>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</si>
  <si>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</si>
  <si>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</si>
  <si>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</si>
  <si>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</si>
  <si>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</si>
  <si>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</si>
  <si>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</si>
  <si>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</si>
  <si>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</si>
  <si>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</si>
  <si>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</si>
  <si>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</si>
  <si>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</si>
  <si>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</si>
  <si>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</si>
  <si>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</si>
  <si>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</si>
  <si>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</si>
  <si>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</si>
  <si>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</si>
  <si>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</si>
  <si>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</si>
  <si>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</si>
  <si>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</si>
  <si>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</si>
  <si>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</si>
  <si>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</si>
  <si>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</si>
  <si>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</si>
  <si>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</si>
  <si>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</si>
  <si>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</si>
  <si>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</si>
  <si>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</si>
  <si>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</si>
  <si>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</si>
  <si>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</si>
  <si>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</si>
  <si>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</si>
  <si>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</si>
  <si>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</si>
  <si>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</si>
  <si>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</si>
  <si>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</si>
  <si>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</si>
  <si>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</si>
  <si>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</si>
  <si>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</si>
  <si>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</si>
  <si>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</si>
  <si>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</si>
  <si>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</si>
  <si>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</si>
  <si>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</si>
  <si>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</si>
  <si>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</si>
  <si>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</si>
  <si>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</si>
  <si>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</si>
  <si>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</si>
  <si>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</si>
  <si>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</si>
  <si>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</si>
  <si>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</si>
  <si>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</si>
  <si>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</si>
  <si>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</si>
  <si>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</si>
  <si>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</si>
  <si>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</si>
  <si>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</si>
  <si>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</si>
  <si>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</si>
  <si>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</si>
  <si>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</si>
  <si>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</si>
  <si>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</si>
  <si>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</si>
  <si>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</si>
  <si>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</si>
  <si>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</si>
  <si>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</si>
  <si>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</si>
  <si>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</si>
  <si>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</si>
  <si>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</si>
  <si>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</si>
  <si>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</si>
  <si>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</si>
  <si>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</si>
  <si>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</si>
  <si>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</si>
  <si>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</si>
  <si>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</si>
  <si>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</si>
  <si>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</si>
  <si>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</si>
  <si>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</si>
  <si>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</si>
  <si>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</si>
  <si>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</si>
  <si>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</si>
  <si>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</si>
  <si>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</si>
  <si>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</si>
  <si>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</si>
  <si>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</si>
  <si>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</si>
  <si>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</si>
  <si>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</si>
  <si>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</si>
  <si>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</si>
  <si>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</si>
  <si>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</si>
  <si>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</si>
  <si>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</si>
  <si>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</si>
  <si>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</si>
  <si>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</si>
  <si>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</si>
  <si>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</si>
  <si>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</si>
  <si>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</si>
  <si>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</si>
  <si>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</si>
  <si>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</si>
  <si>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</si>
  <si>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</si>
  <si>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</si>
  <si>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</si>
  <si>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</si>
  <si>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</si>
  <si>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</si>
  <si>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</si>
  <si>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</si>
  <si>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</si>
  <si>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</si>
  <si>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</si>
  <si>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</si>
  <si>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</si>
  <si>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</si>
  <si>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</si>
  <si>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</si>
  <si>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</si>
  <si>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</si>
  <si>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</si>
  <si>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</si>
  <si>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</si>
  <si>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</si>
  <si>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</si>
  <si>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</si>
  <si>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</si>
  <si>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</si>
  <si>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</si>
  <si>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</si>
  <si>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</si>
  <si>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</si>
  <si>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</si>
  <si>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</si>
  <si>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</si>
  <si>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</si>
  <si>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</si>
  <si>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</si>
  <si>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</si>
  <si>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</si>
  <si>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</si>
  <si>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</si>
  <si>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</si>
  <si>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</si>
  <si>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</si>
  <si>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</si>
  <si>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</si>
  <si>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</si>
  <si>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</si>
  <si>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</si>
  <si>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</si>
  <si>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</si>
  <si>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</si>
  <si>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</si>
  <si>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</si>
  <si>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</si>
  <si>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</si>
  <si>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</si>
  <si>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</si>
  <si>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</si>
  <si>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</si>
  <si>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</si>
  <si>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</si>
  <si>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</si>
  <si>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</si>
  <si>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</si>
  <si>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</si>
  <si>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</si>
  <si>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</si>
  <si>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</si>
  <si>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</si>
  <si>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</si>
  <si>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</si>
  <si>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</si>
  <si>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</si>
  <si>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</si>
  <si>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</si>
  <si>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</si>
  <si>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</si>
  <si>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</si>
  <si>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</si>
  <si>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</si>
  <si>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</si>
  <si>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</si>
  <si>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</si>
  <si>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</si>
  <si>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</si>
  <si>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</si>
  <si>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</si>
  <si>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</si>
  <si>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</si>
  <si>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</si>
  <si>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</si>
  <si>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</si>
  <si>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</si>
  <si>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</si>
  <si>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</si>
  <si>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</si>
  <si>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</si>
  <si>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</si>
  <si>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</si>
  <si>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</si>
  <si>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</si>
  <si>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</si>
  <si>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</si>
  <si>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</si>
  <si>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</si>
  <si>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</si>
  <si>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</si>
  <si>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</si>
  <si>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</si>
  <si>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</si>
  <si>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</si>
  <si>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</si>
  <si>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</si>
  <si>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</si>
  <si>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</si>
  <si>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</si>
  <si>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</si>
  <si>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</si>
  <si>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</si>
  <si>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</si>
  <si>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</si>
  <si>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</si>
  <si>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</si>
  <si>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</si>
  <si>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</si>
  <si>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</si>
  <si>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</si>
  <si>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</si>
  <si>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</si>
  <si>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</si>
  <si>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</si>
  <si>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</si>
  <si>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</si>
  <si>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</si>
  <si>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</si>
  <si>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</si>
  <si>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</si>
  <si>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</si>
  <si>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</si>
  <si>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</si>
  <si>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</si>
  <si>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</si>
  <si>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</si>
  <si>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</si>
  <si>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</si>
  <si>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</si>
  <si>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</si>
  <si>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</si>
  <si>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</si>
  <si>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</si>
  <si>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</si>
  <si>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</si>
  <si>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</si>
  <si>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</si>
  <si>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</si>
  <si>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</si>
  <si>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</si>
  <si>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</si>
  <si>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</si>
  <si>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</si>
  <si>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</si>
  <si>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</si>
  <si>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</si>
  <si>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</si>
  <si>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</si>
  <si>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</si>
  <si>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</si>
  <si>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</si>
  <si>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</si>
  <si>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</si>
  <si>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</si>
  <si>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</si>
  <si>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</si>
  <si>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</si>
  <si>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</si>
  <si>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</si>
  <si>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</si>
  <si>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</si>
  <si>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</si>
  <si>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</si>
  <si>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</si>
  <si>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</si>
  <si>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</si>
  <si>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</si>
  <si>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</si>
  <si>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</si>
  <si>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</si>
  <si>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</si>
  <si>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</si>
  <si>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</si>
  <si>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</si>
  <si>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</si>
  <si>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</si>
  <si>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</si>
  <si>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</si>
  <si>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</si>
  <si>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</si>
  <si>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</si>
  <si>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</si>
  <si>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</si>
  <si>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</si>
  <si>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</si>
  <si>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</si>
  <si>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</si>
  <si>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</si>
  <si>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</si>
  <si>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</si>
  <si>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</si>
  <si>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</si>
  <si>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</si>
  <si>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</si>
  <si>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</si>
  <si>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</si>
  <si>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</si>
  <si>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</si>
  <si>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</si>
  <si>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</si>
  <si>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</si>
  <si>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</si>
  <si>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</si>
  <si>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</si>
  <si>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</si>
  <si>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</si>
  <si>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</si>
  <si>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</si>
  <si>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</si>
  <si>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</si>
  <si>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</si>
  <si>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</si>
  <si>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</si>
  <si>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</si>
  <si>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</si>
  <si>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</si>
  <si>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</si>
  <si>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</si>
  <si>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</si>
  <si>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</si>
  <si>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</si>
  <si>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</si>
  <si>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</si>
  <si>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</si>
  <si>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</si>
  <si>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</si>
  <si>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</si>
  <si>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</si>
  <si>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</si>
  <si>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</si>
  <si>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</si>
  <si>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</si>
  <si>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</si>
  <si>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</si>
  <si>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</si>
  <si>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</si>
  <si>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</si>
  <si>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</si>
  <si>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</si>
  <si>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</si>
  <si>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</si>
  <si>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</si>
  <si>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</si>
  <si>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</si>
  <si>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</si>
  <si>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</si>
  <si>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</si>
  <si>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</si>
  <si>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</si>
  <si>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</si>
  <si>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</si>
  <si>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</si>
  <si>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</si>
  <si>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</si>
  <si>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</si>
  <si>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</si>
  <si>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</si>
  <si>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</si>
  <si>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</si>
  <si>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</si>
  <si>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</si>
  <si>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</si>
  <si>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</si>
  <si>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</si>
  <si>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</si>
  <si>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</si>
  <si>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</si>
  <si>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</si>
  <si>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</si>
  <si>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</si>
  <si>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</si>
  <si>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</si>
  <si>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</si>
  <si>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</si>
  <si>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</si>
  <si>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</si>
  <si>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</si>
  <si>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</si>
  <si>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</si>
  <si>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</si>
  <si>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</si>
  <si>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</si>
  <si>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</si>
  <si>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</si>
  <si>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</si>
  <si>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</si>
  <si>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</si>
  <si>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</si>
  <si>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</si>
  <si>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</si>
  <si>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</si>
  <si>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</si>
  <si>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</si>
  <si>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</si>
  <si>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</si>
  <si>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</si>
  <si>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</si>
  <si>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</si>
  <si>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</si>
  <si>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</si>
  <si>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</si>
  <si>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</si>
  <si>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</si>
  <si>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</si>
  <si>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</si>
  <si>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</si>
  <si>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</si>
  <si>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</si>
  <si>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</si>
  <si>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</si>
  <si>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</si>
  <si>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</si>
  <si>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</si>
  <si>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</si>
  <si>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</si>
  <si>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</si>
  <si>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</si>
  <si>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</si>
  <si>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</si>
  <si>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</si>
  <si>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</si>
  <si>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</si>
  <si>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</si>
  <si>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</si>
  <si>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</si>
  <si>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</si>
  <si>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</si>
  <si>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</si>
  <si>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</si>
  <si>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</si>
  <si>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</si>
  <si>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</si>
  <si>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</si>
  <si>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</si>
  <si>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</si>
  <si>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</si>
  <si>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</si>
  <si>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</si>
  <si>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</si>
  <si>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</si>
  <si>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</si>
  <si>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</si>
  <si>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</si>
  <si>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</si>
  <si>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</si>
  <si>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</si>
  <si>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</si>
  <si>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</si>
  <si>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</si>
  <si>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</si>
  <si>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</si>
  <si>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</si>
  <si>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</si>
  <si>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</si>
  <si>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</si>
  <si>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</si>
  <si>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</si>
  <si>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</si>
  <si>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</si>
  <si>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</si>
  <si>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</si>
  <si>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</si>
  <si>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</si>
  <si>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</si>
  <si>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</si>
  <si>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</si>
  <si>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</si>
  <si>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</si>
  <si>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</si>
  <si>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</si>
  <si>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</si>
  <si>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</si>
  <si>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</si>
  <si>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</si>
  <si>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</si>
  <si>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</si>
  <si>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</si>
  <si>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</si>
  <si>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</si>
  <si>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</si>
  <si>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</si>
  <si>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</si>
  <si>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</si>
  <si>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</si>
  <si>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</si>
  <si>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</si>
  <si>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</si>
  <si>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</si>
  <si>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</si>
  <si>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</si>
  <si>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</si>
  <si>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</si>
  <si>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</si>
  <si>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</si>
  <si>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</si>
  <si>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</si>
  <si>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</si>
  <si>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</si>
  <si>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</si>
  <si>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</si>
  <si>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</si>
  <si>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</si>
  <si>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</si>
  <si>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</si>
  <si>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</si>
  <si>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</si>
  <si>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</si>
  <si>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</si>
  <si>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</si>
  <si>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</si>
  <si>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</si>
  <si>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</si>
  <si>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</si>
  <si>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</si>
  <si>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</si>
  <si>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</si>
  <si>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</si>
  <si>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</si>
  <si>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</si>
  <si>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</si>
  <si>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</si>
  <si>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</si>
  <si>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</si>
  <si>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</si>
  <si>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</si>
  <si>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</si>
  <si>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</si>
  <si>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</si>
  <si>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</si>
  <si>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</si>
  <si>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</si>
  <si>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</si>
  <si>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</si>
  <si>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</si>
  <si>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</si>
  <si>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</si>
  <si>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</si>
  <si>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</si>
  <si>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</si>
  <si>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</si>
  <si>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</si>
  <si>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</si>
  <si>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</si>
  <si>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</si>
  <si>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</si>
  <si>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</si>
  <si>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</si>
  <si>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</si>
  <si>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</si>
  <si>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</si>
  <si>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</si>
  <si>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</si>
  <si>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</si>
  <si>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</si>
  <si>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</si>
  <si>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</si>
  <si>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</si>
  <si>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</si>
  <si>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</si>
  <si>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</si>
  <si>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</si>
  <si>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</si>
  <si>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</si>
  <si>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</si>
  <si>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</si>
  <si>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</si>
  <si>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</si>
  <si>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</si>
  <si>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</si>
  <si>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</si>
  <si>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</si>
  <si>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</si>
  <si>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</si>
  <si>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</si>
  <si>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</si>
  <si>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</si>
  <si>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</si>
  <si>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</si>
  <si>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</si>
  <si>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</si>
  <si>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</si>
  <si>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</si>
  <si>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</si>
  <si>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</si>
  <si>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</si>
  <si>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</si>
  <si>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</si>
  <si>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</si>
  <si>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</si>
  <si>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</si>
  <si>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</si>
  <si>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</si>
  <si>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</si>
  <si>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</si>
  <si>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</si>
  <si>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</si>
  <si>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</si>
  <si>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</si>
  <si>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</si>
  <si>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</si>
  <si>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</si>
  <si>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</si>
  <si>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</si>
  <si>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</si>
  <si>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</si>
  <si>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</si>
  <si>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</si>
  <si>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</si>
  <si>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</si>
  <si>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</si>
  <si>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</si>
  <si>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</si>
  <si>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</si>
  <si>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</si>
  <si>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</si>
  <si>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</si>
  <si>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</si>
  <si>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</si>
  <si>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</si>
  <si>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</si>
  <si>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</si>
  <si>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</si>
  <si>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</si>
  <si>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</si>
  <si>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</si>
  <si>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</si>
  <si>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</si>
  <si>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</si>
  <si>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</si>
  <si>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</si>
  <si>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</si>
  <si>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</si>
  <si>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</si>
  <si>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</si>
  <si>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</si>
  <si>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</si>
  <si>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</si>
  <si>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</si>
  <si>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</si>
  <si>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</si>
  <si>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</si>
  <si>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</si>
  <si>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</si>
  <si>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</si>
  <si>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</si>
  <si>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</si>
  <si>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</si>
  <si>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</si>
  <si>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</si>
  <si>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</si>
  <si>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</si>
  <si>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</si>
  <si>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</si>
  <si>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</si>
  <si>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</si>
  <si>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</si>
  <si>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</si>
  <si>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</si>
  <si>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</si>
  <si>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</si>
  <si>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</si>
  <si>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</si>
  <si>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</si>
  <si>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</si>
  <si>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</si>
  <si>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</si>
  <si>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</si>
  <si>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</si>
  <si>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</si>
  <si>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</si>
  <si>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</si>
  <si>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</si>
  <si>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</si>
  <si>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</si>
  <si>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</si>
  <si>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</si>
  <si>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</si>
  <si>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</si>
  <si>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</si>
  <si>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</si>
  <si>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</si>
  <si>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</si>
  <si>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</si>
  <si>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</si>
  <si>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</si>
  <si>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</si>
  <si>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</si>
  <si>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</si>
  <si>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</si>
  <si>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</si>
  <si>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</si>
  <si>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</si>
  <si>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</si>
  <si>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</si>
  <si>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</si>
  <si>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</si>
  <si>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</si>
  <si>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</si>
  <si>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</si>
  <si>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</si>
  <si>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</si>
  <si>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</si>
  <si>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</si>
  <si>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</si>
  <si>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</si>
  <si>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</si>
  <si>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</si>
  <si>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</si>
  <si>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</si>
  <si>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</si>
  <si>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</si>
  <si>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</si>
  <si>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</si>
  <si>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</si>
  <si>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</si>
  <si>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</si>
  <si>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</si>
  <si>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</si>
  <si>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</si>
  <si>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</si>
  <si>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</si>
  <si>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</si>
  <si>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</si>
  <si>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</si>
  <si>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</si>
  <si>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</si>
  <si>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</si>
  <si>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</si>
  <si>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</si>
  <si>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</si>
  <si>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</si>
  <si>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</si>
  <si>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</si>
  <si>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</si>
  <si>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</si>
  <si>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</si>
  <si>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</si>
  <si>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</si>
  <si>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</si>
  <si>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</si>
  <si>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</si>
  <si>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</si>
  <si>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</si>
  <si>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</si>
  <si>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</si>
  <si>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</si>
  <si>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</si>
  <si>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</si>
  <si>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</si>
  <si>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</si>
  <si>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</si>
  <si>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</si>
  <si>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</si>
  <si>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</si>
  <si>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</si>
  <si>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</si>
  <si>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</si>
  <si>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</si>
  <si>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</si>
  <si>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</si>
  <si>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</si>
  <si>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</si>
  <si>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</si>
  <si>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</si>
  <si>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</si>
  <si>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</si>
  <si>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</si>
  <si>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</si>
  <si>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</si>
  <si>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</si>
  <si>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</si>
  <si>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</si>
  <si>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</si>
  <si>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</si>
  <si>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</si>
  <si>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</si>
  <si>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</si>
  <si>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</si>
  <si>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</si>
  <si>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</si>
  <si>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</si>
  <si>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</si>
  <si>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</si>
  <si>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</si>
  <si>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</si>
  <si>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</si>
  <si>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</si>
  <si>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</si>
  <si>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</si>
  <si>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</si>
  <si>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</si>
  <si>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</si>
  <si>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</si>
  <si>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</si>
  <si>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</si>
  <si>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</si>
  <si>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</si>
  <si>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</si>
  <si>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</si>
  <si>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</si>
  <si>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</si>
  <si>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</si>
  <si>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</si>
  <si>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</si>
  <si>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</si>
  <si>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</si>
  <si>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</si>
  <si>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</si>
  <si>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</si>
  <si>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</si>
  <si>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</si>
  <si>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</si>
  <si>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</si>
  <si>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</si>
  <si>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</si>
  <si>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</si>
  <si>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</si>
  <si>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</si>
  <si>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</si>
  <si>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</si>
  <si>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</si>
  <si>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</si>
  <si>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</si>
  <si>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</si>
  <si>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</si>
  <si>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</si>
  <si>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</si>
  <si>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</si>
  <si>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</si>
  <si>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</si>
  <si>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</si>
  <si>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</si>
  <si>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</si>
  <si>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</si>
  <si>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</si>
  <si>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</si>
  <si>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</si>
  <si>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</si>
  <si>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</si>
  <si>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</si>
  <si>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</si>
  <si>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</si>
  <si>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</si>
  <si>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</si>
  <si>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</si>
  <si>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</si>
  <si>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</si>
  <si>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</si>
  <si>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</si>
  <si>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</si>
  <si>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</si>
  <si>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</si>
  <si>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</si>
  <si>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</si>
  <si>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</si>
  <si>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</si>
  <si>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</si>
  <si>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</si>
  <si>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</si>
  <si>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</si>
  <si>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</si>
  <si>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</si>
  <si>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</si>
  <si>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</si>
  <si>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</si>
  <si>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</si>
  <si>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</si>
  <si>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</si>
  <si>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</si>
  <si>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</si>
  <si>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</si>
  <si>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</si>
  <si>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</si>
  <si>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</si>
  <si>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</si>
  <si>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</si>
  <si>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</si>
  <si>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</si>
  <si>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</si>
  <si>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</si>
  <si>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</si>
  <si>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</si>
  <si>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</si>
  <si>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</si>
  <si>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</si>
  <si>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</si>
  <si>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</si>
  <si>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</si>
  <si>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</si>
  <si>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</si>
  <si>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</si>
  <si>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</si>
  <si>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</si>
  <si>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</si>
  <si>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</si>
  <si>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</si>
  <si>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</si>
  <si>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</si>
  <si>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</si>
  <si>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</si>
  <si>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</si>
  <si>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</si>
  <si>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</si>
  <si>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</si>
  <si>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</si>
  <si>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</si>
  <si>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</si>
  <si>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</si>
  <si>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</si>
  <si>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</si>
  <si>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</si>
  <si>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</si>
  <si>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</si>
  <si>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</si>
  <si>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</si>
  <si>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</si>
  <si>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</si>
  <si>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</si>
  <si>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</si>
  <si>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</si>
  <si>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</si>
  <si>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</si>
  <si>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</si>
  <si>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</si>
  <si>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</si>
  <si>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</si>
  <si>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</si>
  <si>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</si>
  <si>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</si>
  <si>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</si>
  <si>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</si>
  <si>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</si>
  <si>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</si>
  <si>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</si>
  <si>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</si>
  <si>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</si>
  <si>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</si>
  <si>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</si>
  <si>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</si>
  <si>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</si>
  <si>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</si>
  <si>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</si>
  <si>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</si>
  <si>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</si>
  <si>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</si>
  <si>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</si>
  <si>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</si>
  <si>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</si>
  <si>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</si>
  <si>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</si>
  <si>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</si>
  <si>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</si>
  <si>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</si>
  <si>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</si>
  <si>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</si>
  <si>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</si>
  <si>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</si>
  <si>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</si>
  <si>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</si>
  <si>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</si>
  <si>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</si>
  <si>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</si>
  <si>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</si>
  <si>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</si>
  <si>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</si>
  <si>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</si>
  <si>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</si>
  <si>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</si>
  <si>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</si>
  <si>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</si>
  <si>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</si>
  <si>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</si>
  <si>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</si>
  <si>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</si>
  <si>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</si>
  <si>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</si>
  <si>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</si>
  <si>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</si>
  <si>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</si>
  <si>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</si>
  <si>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</si>
  <si>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</si>
  <si>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</si>
  <si>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</si>
  <si>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</si>
  <si>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</si>
  <si>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</si>
  <si>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</si>
  <si>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</si>
  <si>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</si>
  <si>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</si>
  <si>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</si>
  <si>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</si>
  <si>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</si>
  <si>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</si>
  <si>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</si>
  <si>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</si>
  <si>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</si>
  <si>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</si>
  <si>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</si>
  <si>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</si>
  <si>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</si>
  <si>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</si>
  <si>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</si>
  <si>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</si>
  <si>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</si>
  <si>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</si>
  <si>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</si>
  <si>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</si>
  <si>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</si>
  <si>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</si>
  <si>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</si>
  <si>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</si>
  <si>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</si>
  <si>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</si>
  <si>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</si>
  <si>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</si>
  <si>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</si>
  <si>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</si>
  <si>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</si>
  <si>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</si>
  <si>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</si>
  <si>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</si>
  <si>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</si>
  <si>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</si>
  <si>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</si>
  <si>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</si>
  <si>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</si>
  <si>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</si>
  <si>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</si>
  <si>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</si>
  <si>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</si>
  <si>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</si>
  <si>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</si>
  <si>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</si>
  <si>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</si>
  <si>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</si>
  <si>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</si>
  <si>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</si>
  <si>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</si>
  <si>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</si>
  <si>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</si>
  <si>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</si>
  <si>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</si>
  <si>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</si>
  <si>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</si>
  <si>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</si>
  <si>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</si>
  <si>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</si>
  <si>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</si>
  <si>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</si>
  <si>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</si>
  <si>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</si>
  <si>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</si>
  <si>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</si>
  <si>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</si>
  <si>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</si>
  <si>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</si>
  <si>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</si>
  <si>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</si>
  <si>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</si>
  <si>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</si>
  <si>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</si>
  <si>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</si>
  <si>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</si>
  <si>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</si>
  <si>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</si>
  <si>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</si>
  <si>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</si>
  <si>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</si>
  <si>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</si>
  <si>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</si>
  <si>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</si>
  <si>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</si>
  <si>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</si>
  <si>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</si>
  <si>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</si>
  <si>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</si>
  <si>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</si>
  <si>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</si>
  <si>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</si>
  <si>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</si>
  <si>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</si>
  <si>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</si>
  <si>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</si>
  <si>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</si>
  <si>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</si>
  <si>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</si>
  <si>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</si>
  <si>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</si>
  <si>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</si>
  <si>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</si>
  <si>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</si>
  <si>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</si>
  <si>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</si>
  <si>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</si>
  <si>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</si>
  <si>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</si>
  <si>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</si>
  <si>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</si>
  <si>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</si>
  <si>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</si>
  <si>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</si>
  <si>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</si>
  <si>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</si>
  <si>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</si>
  <si>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</si>
  <si>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</si>
  <si>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</si>
  <si>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</si>
  <si>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</si>
  <si>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</si>
  <si>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</si>
  <si>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</si>
  <si>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</si>
  <si>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</si>
  <si>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</si>
  <si>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</si>
  <si>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</si>
  <si>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</si>
  <si>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</si>
  <si>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</si>
  <si>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</si>
  <si>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</si>
  <si>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</si>
  <si>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</si>
  <si>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</si>
  <si>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</si>
  <si>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</si>
  <si>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</si>
  <si>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</si>
  <si>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</si>
  <si>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</si>
  <si>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</si>
  <si>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</si>
  <si>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</si>
  <si>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</si>
  <si>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</si>
  <si>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</si>
  <si>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</si>
  <si>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</si>
  <si>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</si>
  <si>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</si>
  <si>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</si>
  <si>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</si>
  <si>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</si>
  <si>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</si>
  <si>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</si>
  <si>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</si>
  <si>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</si>
  <si>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</si>
  <si>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</si>
  <si>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</si>
  <si>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</si>
  <si>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</si>
  <si>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</si>
  <si>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</si>
  <si>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</si>
  <si>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</si>
  <si>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</si>
  <si>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</si>
  <si>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</si>
  <si>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</si>
  <si>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</si>
  <si>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</si>
  <si>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</si>
  <si>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</si>
  <si>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</si>
  <si>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</si>
  <si>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</si>
  <si>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</si>
  <si>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</si>
  <si>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</si>
  <si>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</si>
  <si>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</si>
  <si>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</si>
  <si>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</si>
  <si>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</si>
  <si>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</si>
  <si>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</si>
  <si>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</si>
  <si>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</si>
  <si>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</si>
  <si>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</si>
  <si>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</si>
  <si>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</si>
  <si>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</si>
  <si>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</si>
  <si>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</si>
  <si>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</si>
  <si>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</si>
  <si>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</si>
  <si>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</si>
  <si>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</si>
  <si>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</si>
  <si>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</si>
  <si>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</si>
  <si>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</si>
  <si>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</si>
  <si>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</si>
  <si>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</si>
  <si>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</si>
  <si>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</si>
  <si>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</si>
  <si>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</si>
  <si>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</si>
  <si>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</si>
  <si>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</si>
  <si>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</si>
  <si>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</si>
  <si>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</si>
  <si>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</si>
  <si>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</si>
  <si>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</si>
  <si>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</si>
  <si>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</si>
  <si>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</si>
  <si>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</si>
  <si>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</si>
  <si>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</si>
  <si>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</si>
  <si>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</si>
  <si>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</si>
  <si>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</si>
  <si>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</si>
  <si>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</si>
  <si>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</si>
  <si>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</si>
  <si>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</si>
  <si>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</si>
  <si>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</si>
  <si>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</si>
  <si>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</si>
  <si>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</si>
  <si>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</si>
  <si>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</si>
  <si>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</si>
  <si>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</si>
  <si>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</si>
  <si>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</si>
  <si>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</si>
  <si>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</si>
  <si>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</si>
  <si>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</si>
  <si>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</si>
  <si>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</si>
  <si>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</si>
  <si>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</si>
  <si>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</si>
  <si>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</si>
  <si>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</si>
  <si>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</si>
  <si>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</si>
  <si>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</si>
  <si>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</si>
  <si>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</si>
  <si>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</si>
  <si>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</si>
  <si>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</si>
  <si>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</si>
  <si>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</si>
  <si>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</si>
  <si>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</si>
  <si>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</si>
  <si>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</si>
  <si>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</si>
  <si>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</si>
  <si>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</si>
  <si>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</si>
  <si>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</si>
  <si>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</si>
  <si>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</si>
  <si>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</si>
  <si>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</si>
  <si>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</si>
  <si>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</si>
  <si>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</si>
  <si>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</si>
  <si>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</si>
  <si>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</si>
  <si>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</si>
  <si>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</si>
  <si>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</si>
  <si>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</si>
  <si>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</si>
  <si>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</si>
  <si>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</si>
  <si>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</si>
  <si>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</si>
  <si>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</si>
  <si>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</si>
  <si>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</si>
  <si>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</si>
  <si>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</si>
  <si>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</si>
  <si>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</si>
  <si>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</si>
  <si>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</si>
  <si>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</si>
  <si>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</si>
  <si>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</si>
  <si>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</si>
  <si>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</si>
  <si>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</si>
  <si>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</si>
  <si>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</si>
  <si>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</si>
  <si>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</si>
  <si>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</si>
  <si>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</si>
  <si>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</si>
  <si>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</si>
  <si>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</si>
  <si>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</si>
  <si>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</si>
  <si>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</si>
  <si>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</si>
  <si>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</si>
  <si>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</si>
  <si>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</si>
  <si>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</si>
  <si>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</si>
  <si>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</si>
  <si>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</si>
  <si>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</si>
  <si>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</si>
  <si>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</si>
  <si>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</si>
  <si>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</si>
  <si>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</si>
  <si>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</si>
  <si>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</si>
  <si>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</si>
  <si>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</si>
  <si>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</si>
  <si>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</si>
  <si>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</si>
  <si>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</si>
  <si>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</si>
  <si>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</si>
  <si>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</si>
  <si>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</si>
  <si>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</si>
  <si>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</si>
  <si>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</si>
  <si>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</si>
  <si>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</si>
  <si>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</si>
  <si>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</si>
  <si>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</si>
  <si>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</si>
  <si>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</si>
  <si>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</si>
  <si>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</si>
  <si>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</si>
  <si>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</si>
  <si>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</si>
  <si>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</si>
  <si>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</si>
  <si>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</si>
  <si>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</si>
  <si>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</si>
  <si>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</si>
  <si>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</si>
  <si>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</si>
  <si>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</si>
  <si>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</si>
  <si>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</si>
  <si>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</si>
  <si>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</si>
  <si>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</si>
  <si>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</si>
  <si>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</si>
  <si>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</si>
  <si>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</si>
  <si>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</si>
  <si>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</si>
  <si>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</si>
  <si>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</si>
  <si>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</si>
  <si>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</si>
  <si>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</si>
  <si>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</si>
  <si>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</si>
  <si>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</si>
  <si>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</si>
  <si>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</si>
  <si>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</si>
  <si>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</si>
  <si>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</si>
  <si>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</si>
  <si>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</si>
  <si>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</si>
  <si>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</si>
  <si>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</si>
  <si>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</si>
  <si>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</si>
  <si>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</si>
  <si>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</si>
  <si>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</si>
  <si>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</si>
  <si>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</si>
  <si>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</si>
  <si>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</si>
  <si>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</si>
  <si>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</si>
  <si>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</si>
  <si>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</si>
  <si>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</si>
  <si>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</si>
  <si>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</si>
  <si>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</si>
  <si>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</si>
  <si>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</si>
  <si>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</si>
  <si>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</si>
  <si>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</si>
  <si>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</si>
  <si>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</si>
  <si>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</si>
  <si>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</si>
  <si>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</si>
  <si>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</si>
  <si>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</si>
  <si>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</si>
  <si>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</si>
  <si>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</si>
  <si>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</si>
  <si>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</si>
  <si>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</si>
  <si>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</si>
  <si>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</si>
  <si>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</si>
  <si>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</si>
  <si>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</si>
  <si>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</si>
  <si>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</si>
  <si>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</si>
  <si>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</si>
  <si>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</si>
  <si>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</si>
  <si>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</si>
  <si>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</si>
  <si>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</si>
  <si>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</si>
  <si>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</si>
  <si>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</si>
  <si>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</si>
  <si>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</si>
  <si>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</si>
  <si>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</si>
  <si>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</si>
  <si>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</si>
  <si>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</si>
  <si>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</si>
  <si>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</si>
  <si>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</si>
  <si>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</si>
  <si>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</si>
  <si>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</si>
  <si>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</si>
  <si>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</si>
  <si>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</si>
  <si>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</si>
  <si>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</si>
  <si>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</si>
  <si>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</si>
  <si>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</si>
  <si>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</si>
  <si>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</si>
  <si>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</si>
  <si>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</si>
  <si>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</si>
  <si>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</si>
  <si>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</si>
  <si>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</si>
  <si>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</si>
  <si>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</si>
  <si>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</si>
  <si>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</si>
  <si>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</si>
  <si>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</si>
  <si>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</si>
  <si>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</si>
  <si>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</si>
  <si>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</si>
  <si>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</si>
  <si>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</si>
  <si>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</si>
  <si>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</si>
  <si>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</si>
  <si>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</si>
  <si>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</si>
  <si>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</si>
  <si>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</si>
  <si>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</si>
  <si>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</si>
  <si>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</si>
  <si>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</si>
  <si>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</si>
  <si>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</si>
  <si>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</si>
  <si>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</si>
  <si>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</si>
  <si>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</si>
  <si>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</si>
  <si>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</si>
  <si>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</si>
  <si>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</si>
  <si>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</si>
  <si>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</si>
  <si>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</si>
  <si>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</si>
  <si>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</si>
  <si>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</si>
  <si>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</si>
  <si>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</si>
  <si>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</si>
  <si>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</si>
  <si>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</si>
  <si>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</si>
  <si>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</si>
  <si>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</si>
  <si>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</si>
  <si>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</si>
  <si>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</si>
  <si>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</si>
  <si>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</si>
  <si>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</si>
  <si>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</si>
  <si>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</si>
  <si>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</si>
  <si>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</si>
  <si>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</si>
  <si>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</si>
  <si>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</si>
  <si>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</si>
  <si>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PCM-20251028-00002031</t>
  </si>
  <si>
    <t>5G sector flapping due to RO adding new technology and still power not upgraded as per the TSSR,</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</si>
  <si>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</si>
  <si>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</si>
  <si>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</si>
  <si>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</si>
  <si>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</si>
  <si>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</si>
  <si>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</si>
  <si>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</si>
  <si>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</si>
  <si>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</si>
  <si>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</si>
  <si>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</si>
  <si>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</si>
  <si>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</si>
  <si>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</si>
  <si>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</si>
  <si>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</si>
  <si>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</si>
  <si>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</si>
  <si>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</si>
  <si>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</si>
  <si>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</si>
  <si>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</si>
  <si>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</si>
  <si>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</si>
  <si>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</si>
  <si>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</si>
  <si>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</si>
  <si>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</si>
  <si>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</si>
  <si>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</si>
  <si>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</si>
  <si>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</si>
  <si>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</si>
  <si>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</si>
  <si>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</si>
  <si>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</si>
  <si>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</si>
  <si>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</si>
  <si>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</si>
  <si>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</si>
  <si>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</si>
  <si>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</si>
  <si>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</si>
  <si>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</si>
  <si>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</si>
  <si>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</si>
  <si>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</si>
  <si>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</si>
  <si>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</si>
  <si>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</si>
  <si>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</si>
  <si>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</si>
  <si>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</si>
  <si>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</si>
  <si>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</si>
  <si>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</si>
  <si>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</si>
  <si>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</si>
  <si>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</si>
  <si>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</si>
  <si>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</si>
  <si>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</si>
  <si>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</si>
  <si>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</si>
  <si>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</si>
  <si>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</si>
  <si>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</si>
  <si>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</si>
  <si>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</si>
  <si>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</si>
  <si>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</si>
  <si>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</si>
  <si>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</si>
  <si>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</si>
  <si>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</si>
  <si>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</si>
  <si>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</si>
  <si>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</si>
  <si>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</si>
  <si>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</si>
  <si>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</si>
  <si>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</si>
  <si>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</si>
  <si>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PCM-20251029-00002535</t>
  </si>
  <si>
    <t xml:space="preserve">Major </t>
  </si>
  <si>
    <t xml:space="preserve">team need 30 mins </t>
  </si>
  <si>
    <t xml:space="preserve"> PCM-20250215-00000830 </t>
  </si>
  <si>
    <t>LTE site still down and  site located in aramco area access issue need special permission</t>
  </si>
  <si>
    <t>tho0688</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</si>
  <si>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</si>
  <si>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</si>
  <si>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</si>
  <si>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</si>
  <si>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</si>
  <si>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</si>
  <si>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PCM-20251029-00002072</t>
  </si>
  <si>
    <t>Sceco blackout at HAJ area and teams secure the HUB sites by PGs</t>
  </si>
  <si>
    <t xml:space="preserve">TT-20251029-01947, witing for separate TT </t>
  </si>
  <si>
    <t>Team facing access issue as site located near Jable Rehma and no access by car</t>
  </si>
  <si>
    <t>PCM-20251029-00002452</t>
  </si>
  <si>
    <t>Site Team facing access issue as site located near Jable Rehma and no access by car</t>
  </si>
  <si>
    <t>PCM-20251029-00002522</t>
  </si>
  <si>
    <t xml:space="preserve">scattered sites HAJ0270 &amp; HAJ0247 / HAJ0270 Site located in police camp and no access by car , HAJ0247 EM team at site </t>
  </si>
  <si>
    <t>PCM-20251029-00002539</t>
  </si>
  <si>
    <t>Site located in kidana project and access issue</t>
  </si>
  <si>
    <t>PCM-20251029-00002557</t>
  </si>
  <si>
    <t>Site located in police camp and no access by car</t>
  </si>
  <si>
    <t>ARF0671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</si>
</sst>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7" fillId="7" borderId="5"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47" totalsRowShown="0" headerRowDxfId="174" dataDxfId="173" headerRowBorderDxfId="171" tableBorderDxfId="172" totalsRowBorderDxfId="170">
  <autoFilter ref="A1:L14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84" totalsRowShown="0" headerRowDxfId="157" dataDxfId="156" headerRowBorderDxfId="154" tableBorderDxfId="155" totalsRowBorderDxfId="153">
  <autoFilter ref="A1:CJ18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8" totalsRowShown="0" headerRowDxfId="64" dataDxfId="63" headerRowBorderDxfId="61" tableBorderDxfId="62">
  <autoFilter ref="A1:L1098"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66" totalsRowShown="0" headerRowDxfId="48" dataDxfId="47" headerRowBorderDxfId="45" tableBorderDxfId="46" totalsRowBorderDxfId="44">
  <autoFilter ref="A1:L16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26" totalsRowShown="0" headerRowDxfId="31" dataDxfId="30" headerRowBorderDxfId="28" tableBorderDxfId="29">
  <autoFilter ref="A1:L42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67" totalsRowShown="0" headerRowDxfId="15" dataDxfId="14" headerRowBorderDxfId="12" tableBorderDxfId="13">
  <autoFilter ref="A1:L67"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47"/>
  <sheetViews>
    <sheetView workbookViewId="0">
      <selection activeCell="K14" sqref="K13:K14"/>
    </sheetView>
  </sheetViews>
  <sheetFormatPr defaultColWidth="11.19921875" defaultRowHeight="15" customHeight="1"/>
  <cols>
    <col min="1" max="1" width="17.19921875" style="50" customWidth="1"/>
    <col min="2" max="2" width="5.296875" style="50" customWidth="1"/>
    <col min="3" max="3" width="4.59765625" style="50" customWidth="1"/>
    <col min="4" max="4" width="10.19921875" style="50" customWidth="1"/>
    <col min="5" max="5" width="6.69921875" style="50" customWidth="1"/>
    <col min="6" max="6" width="13.5" style="51" customWidth="1"/>
    <col min="7" max="7" width="9.796875" style="52" customWidth="1"/>
    <col min="8" max="8" width="14.796875" style="51" customWidth="1"/>
    <col min="9" max="9" width="11.09765625" style="50" customWidth="1"/>
    <col min="10" max="10" width="19.19921875" style="50" customWidth="1"/>
    <col min="11" max="11" width="70.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296.87937025463179</v>
      </c>
      <c r="H2" s="78">
        <v>45662.943402777775</v>
      </c>
      <c r="I2" s="61" t="str">
        <f>IFERROR(VLOOKUP(D2,DB!A:F,6,0),"")</f>
        <v>Generator-SG</v>
      </c>
      <c r="J2" s="61" t="str">
        <f>IFERROR(VLOOKUP(D2,DB!A:G,7,0),"")</f>
        <v>Dead</v>
      </c>
      <c r="K2" s="69" t="s">
        <v>39022</v>
      </c>
      <c r="L2" s="67" t="str">
        <f>IFERROR(VLOOKUP(D2,DB!A:I,9,0),"")</f>
        <v>Latis</v>
      </c>
    </row>
    <row r="3" spans="1:15" ht="15" customHeight="1">
      <c r="A3" s="169" t="s">
        <v>39023</v>
      </c>
      <c r="B3" s="134" t="str">
        <f>IFERROR(VLOOKUP(D3,DB!A:K,11,0),"")</f>
        <v>R1</v>
      </c>
      <c r="C3" s="134">
        <v>1</v>
      </c>
      <c r="D3" s="134" t="s">
        <v>12294</v>
      </c>
      <c r="E3" s="135" t="s">
        <v>39021</v>
      </c>
      <c r="F3" s="136">
        <v>45959.567361111112</v>
      </c>
      <c r="G3" s="137">
        <f ca="1">IFERROR(NOW()-F3,"")</f>
        <v>0.26043483796092914</v>
      </c>
      <c r="H3" s="136">
        <v>45958.802337962959</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45959.827795949073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45959.827795949073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45959.827795949073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45959.827795949073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45959.827795949073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45959.827795949073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45959.827795949073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45959.827795949073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45959.827795949073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45959.827795949073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45959.827795949073</v>
      </c>
      <c r="H14" s="136"/>
      <c r="I14" s="134" t="str">
        <f>IFERROR(VLOOKUP(D14,DB!A:F,6,0),"")</f>
        <v/>
      </c>
      <c r="J14" s="134" t="str">
        <f>IFERROR(VLOOKUP(D14,DB!A:G,7,0),"")</f>
        <v/>
      </c>
      <c r="K14" s="138"/>
      <c r="L14" s="139" t="str">
        <f>IFERROR(VLOOKUP(D14,DB!A:I,9,0),"")</f>
        <v/>
      </c>
    </row>
    <row r="15" spans="1:15" ht="15" customHeight="1">
      <c r="A15" s="145"/>
      <c r="B15" s="146" t="str">
        <f>IFERROR(VLOOKUP(D15,DB!A:K,11,0),"")</f>
        <v/>
      </c>
      <c r="C15" s="146"/>
      <c r="D15" s="146"/>
      <c r="E15" s="147"/>
      <c r="F15" s="148"/>
      <c r="G15" s="149">
        <f ca="1">IFERROR(NOW()-F15,"")</f>
        <v>45959.827795949073</v>
      </c>
      <c r="H15" s="148"/>
      <c r="I15" s="146" t="str">
        <f>IFERROR(VLOOKUP(D15,DB!A:F,6,0),"")</f>
        <v/>
      </c>
      <c r="J15" s="146" t="str">
        <f>IFERROR(VLOOKUP(D15,DB!A:G,7,0),"")</f>
        <v/>
      </c>
      <c r="K15" s="150"/>
      <c r="L15" s="151" t="str">
        <f>IFERROR(VLOOKUP(D15,DB!A:I,9,0),"")</f>
        <v/>
      </c>
    </row>
    <row r="16" spans="1:15" ht="15" customHeight="1">
      <c r="A16" s="133"/>
      <c r="B16" s="134" t="str">
        <f>IFERROR(VLOOKUP(D16,DB!A:K,11,0),"")</f>
        <v/>
      </c>
      <c r="C16" s="134"/>
      <c r="D16" s="134"/>
      <c r="E16" s="135"/>
      <c r="F16" s="136"/>
      <c r="G16" s="137">
        <f ca="1">IFERROR(NOW()-F16,"")</f>
        <v>45959.827795949073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45959.827795949073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45959.827795949073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45959.827795949073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45959.827795949073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45959.827795949073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45959.827795949073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80"/>
      <c r="E23" s="135"/>
      <c r="F23" s="136"/>
      <c r="G23" s="137">
        <f ca="1">IFERROR(NOW()-F23,"")</f>
        <v>45959.827795949073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45959.827795949073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45959.827795949073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45959.827795949073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45959.827795949073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45959.827795949073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45959.827795949073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45959.827795949073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45959.827795949073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45959.827795949073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45959.827795949073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45959.827795949073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45959.827795949073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45959.827795949073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45959.827795949073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45959.827795949073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45959.827795949073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45959.827795949073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45959.827795949073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45959.827795949073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45959.827795949073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45959.827795949073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45959.827795949073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45959.827795949073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45959.827795949073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45959.827795949073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45959.827795949073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45959.827795949073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45959.827795949073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45959.827795949073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45959.827795949073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45959.827795949073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45959.827795949073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45959.827795949073</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45959.827795949073</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45959.827795949073</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45959.827795949073</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45959.827795949073</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45959.827795949073</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45959.827795949073</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45959.827795949073</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45959.827795949073</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45959.827795949073</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45959.827795949073</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45959.827795949073</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45959.827795949073</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45959.827795949073</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45959.827795949073</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45959.827795949073</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45959.827795949073</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45959.827795949073</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45959.827795949073</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45959.827795949073</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45959.827795949073</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45959.827795949073</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45959.827795949073</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45959.827795949073</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45959.827795949073</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45959.827795949073</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45959.827795949073</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45959.827795949073</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45959.827795949073</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45959.827795949073</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45959.827795949073</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45959.827795949073</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45959.827795949073</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45959.827795949073</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45959.827795949073</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45959.827795949073</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45959.827795949073</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45959.827795949073</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45959.827795949073</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45959.827795949073</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45959.827795949073</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45959.827795949073</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45959.827795949073</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45959.827795949073</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45959.827795949073</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45959.827795949073</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45959.827795949073</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45959.827795949073</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45959.827795949073</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45959.827795949073</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45959.827795949073</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45959.827795949073</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45959.827795949073</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45959.827795949073</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45959.827795949073</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45959.827795949073</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45959.827795949073</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45959.827795949073</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45959.827795949073</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45959.827795949073</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45959.827795949073</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45959.827795949073</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45959.827795949073</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45959.827795949073</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45959.827795949073</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45959.827795949073</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45959.827795949073</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45959.827795949073</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45959.827795949073</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45959.827795949073</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45959.827795949073</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45959.827795949073</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45959.827795949073</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45959.827795949073</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45959.827795949073</v>
      </c>
      <c r="H130" s="136"/>
      <c r="I130" s="134" t="str">
        <f>IFERROR(VLOOKUP(D130,DB!A:F,6,0),"")</f>
        <v/>
      </c>
      <c r="J130" s="134" t="str">
        <f>IFERROR(VLOOKUP(D130,DB!A:G,7,0),"")</f>
        <v/>
      </c>
      <c r="K130" s="138"/>
      <c r="L130" s="139" t="str">
        <f>IFERROR(VLOOKUP(D130,DB!A:I,9,0),"")</f>
        <v/>
      </c>
    </row>
    <row r="131" spans="1:12" ht="15" customHeight="1">
      <c r="A131" s="133"/>
      <c r="B131" s="134" t="str">
        <f>IFERROR(VLOOKUP(D131,DB!A:K,11,0),"")</f>
        <v/>
      </c>
      <c r="C131" s="134"/>
      <c r="D131" s="134"/>
      <c r="E131" s="135"/>
      <c r="F131" s="136"/>
      <c r="G131" s="137">
        <f ca="1">IFERROR(NOW()-F131,"")</f>
        <v>45959.827795949073</v>
      </c>
      <c r="H131" s="136"/>
      <c r="I131" s="134" t="str">
        <f>IFERROR(VLOOKUP(D131,DB!A:F,6,0),"")</f>
        <v/>
      </c>
      <c r="J131" s="134" t="str">
        <f>IFERROR(VLOOKUP(D131,DB!A:G,7,0),"")</f>
        <v/>
      </c>
      <c r="K131" s="138"/>
      <c r="L131" s="139" t="str">
        <f>IFERROR(VLOOKUP(D131,DB!A:I,9,0),"")</f>
        <v/>
      </c>
    </row>
    <row r="132" spans="1:12" ht="15" customHeight="1">
      <c r="A132" s="133"/>
      <c r="B132" s="134" t="str">
        <f>IFERROR(VLOOKUP(D132,DB!A:K,11,0),"")</f>
        <v/>
      </c>
      <c r="C132" s="134"/>
      <c r="D132" s="134"/>
      <c r="E132" s="135"/>
      <c r="F132" s="136"/>
      <c r="G132" s="137">
        <f ca="1">IFERROR(NOW()-F132,"")</f>
        <v>45959.827795949073</v>
      </c>
      <c r="H132" s="136"/>
      <c r="I132" s="134" t="str">
        <f>IFERROR(VLOOKUP(D132,DB!A:F,6,0),"")</f>
        <v/>
      </c>
      <c r="J132" s="134" t="str">
        <f>IFERROR(VLOOKUP(D132,DB!A:G,7,0),"")</f>
        <v/>
      </c>
      <c r="K132" s="138"/>
      <c r="L132" s="139" t="str">
        <f>IFERROR(VLOOKUP(D132,DB!A:I,9,0),"")</f>
        <v/>
      </c>
    </row>
    <row r="133" spans="1:12" ht="15" customHeight="1">
      <c r="A133" s="133"/>
      <c r="B133" s="134" t="str">
        <f>IFERROR(VLOOKUP(D133,DB!A:K,11,0),"")</f>
        <v/>
      </c>
      <c r="C133" s="134"/>
      <c r="D133" s="134"/>
      <c r="E133" s="135"/>
      <c r="F133" s="136"/>
      <c r="G133" s="137">
        <f ca="1">IFERROR(NOW()-F133,"")</f>
        <v>45959.827795949073</v>
      </c>
      <c r="H133" s="136"/>
      <c r="I133" s="134" t="str">
        <f>IFERROR(VLOOKUP(D133,DB!A:F,6,0),"")</f>
        <v/>
      </c>
      <c r="J133" s="134" t="str">
        <f>IFERROR(VLOOKUP(D133,DB!A:G,7,0),"")</f>
        <v/>
      </c>
      <c r="K133" s="138"/>
      <c r="L133" s="139" t="str">
        <f>IFERROR(VLOOKUP(D133,DB!A:I,9,0),"")</f>
        <v/>
      </c>
    </row>
    <row r="134" spans="1:12" ht="15" customHeight="1">
      <c r="A134" s="133"/>
      <c r="B134" s="134" t="str">
        <f>IFERROR(VLOOKUP(D134,DB!A:K,11,0),"")</f>
        <v/>
      </c>
      <c r="C134" s="134"/>
      <c r="D134" s="134"/>
      <c r="E134" s="135"/>
      <c r="F134" s="136"/>
      <c r="G134" s="137">
        <f ca="1">IFERROR(NOW()-F134,"")</f>
        <v>45959.827795949073</v>
      </c>
      <c r="H134" s="136"/>
      <c r="I134" s="134" t="str">
        <f>IFERROR(VLOOKUP(D134,DB!A:F,6,0),"")</f>
        <v/>
      </c>
      <c r="J134" s="134" t="str">
        <f>IFERROR(VLOOKUP(D134,DB!A:G,7,0),"")</f>
        <v/>
      </c>
      <c r="K134" s="138"/>
      <c r="L134" s="139" t="str">
        <f>IFERROR(VLOOKUP(D134,DB!A:I,9,0),"")</f>
        <v/>
      </c>
    </row>
    <row r="135" spans="1:12" ht="15" customHeight="1">
      <c r="A135" s="133"/>
      <c r="B135" s="134" t="str">
        <f>IFERROR(VLOOKUP(D135,DB!A:K,11,0),"")</f>
        <v/>
      </c>
      <c r="C135" s="134"/>
      <c r="D135" s="134"/>
      <c r="E135" s="135"/>
      <c r="F135" s="136"/>
      <c r="G135" s="137">
        <f ca="1">IFERROR(NOW()-F135,"")</f>
        <v>45959.827795949073</v>
      </c>
      <c r="H135" s="136"/>
      <c r="I135" s="134" t="str">
        <f>IFERROR(VLOOKUP(D135,DB!A:F,6,0),"")</f>
        <v/>
      </c>
      <c r="J135" s="134" t="str">
        <f>IFERROR(VLOOKUP(D135,DB!A:G,7,0),"")</f>
        <v/>
      </c>
      <c r="K135" s="138"/>
      <c r="L135" s="139" t="str">
        <f>IFERROR(VLOOKUP(D135,DB!A:I,9,0),"")</f>
        <v/>
      </c>
    </row>
    <row r="136" spans="1:12" ht="15" customHeight="1">
      <c r="A136" s="133"/>
      <c r="B136" s="134" t="str">
        <f>IFERROR(VLOOKUP(D136,DB!A:K,11,0),"")</f>
        <v/>
      </c>
      <c r="C136" s="134"/>
      <c r="D136" s="134"/>
      <c r="E136" s="135"/>
      <c r="F136" s="136"/>
      <c r="G136" s="137">
        <f ca="1">IFERROR(NOW()-F136,"")</f>
        <v>45959.827795949073</v>
      </c>
      <c r="H136" s="136"/>
      <c r="I136" s="134" t="str">
        <f>IFERROR(VLOOKUP(D136,DB!A:F,6,0),"")</f>
        <v/>
      </c>
      <c r="J136" s="134" t="str">
        <f>IFERROR(VLOOKUP(D136,DB!A:G,7,0),"")</f>
        <v/>
      </c>
      <c r="K136" s="138"/>
      <c r="L136" s="139" t="str">
        <f>IFERROR(VLOOKUP(D136,DB!A:I,9,0),"")</f>
        <v/>
      </c>
    </row>
    <row r="137" spans="1:12" ht="15" customHeight="1">
      <c r="A137" s="133"/>
      <c r="B137" s="134" t="str">
        <f>IFERROR(VLOOKUP(D137,DB!A:K,11,0),"")</f>
        <v/>
      </c>
      <c r="C137" s="134"/>
      <c r="D137" s="134"/>
      <c r="E137" s="135"/>
      <c r="F137" s="136"/>
      <c r="G137" s="137">
        <f ca="1">IFERROR(NOW()-F137,"")</f>
        <v>45959.827795949073</v>
      </c>
      <c r="H137" s="136"/>
      <c r="I137" s="134" t="str">
        <f>IFERROR(VLOOKUP(D137,DB!A:F,6,0),"")</f>
        <v/>
      </c>
      <c r="J137" s="134" t="str">
        <f>IFERROR(VLOOKUP(D137,DB!A:G,7,0),"")</f>
        <v/>
      </c>
      <c r="K137" s="138"/>
      <c r="L137" s="139" t="str">
        <f>IFERROR(VLOOKUP(D137,DB!A:I,9,0),"")</f>
        <v/>
      </c>
    </row>
    <row r="138" spans="1:12" ht="15" customHeight="1">
      <c r="A138" s="133"/>
      <c r="B138" s="134" t="str">
        <f>IFERROR(VLOOKUP(D138,DB!A:K,11,0),"")</f>
        <v/>
      </c>
      <c r="C138" s="134"/>
      <c r="D138" s="134"/>
      <c r="E138" s="135"/>
      <c r="F138" s="136"/>
      <c r="G138" s="137">
        <f ca="1">IFERROR(NOW()-F138,"")</f>
        <v>45959.827795949073</v>
      </c>
      <c r="H138" s="136"/>
      <c r="I138" s="134" t="str">
        <f>IFERROR(VLOOKUP(D138,DB!A:F,6,0),"")</f>
        <v/>
      </c>
      <c r="J138" s="134" t="str">
        <f>IFERROR(VLOOKUP(D138,DB!A:G,7,0),"")</f>
        <v/>
      </c>
      <c r="K138" s="138"/>
      <c r="L138" s="139" t="str">
        <f>IFERROR(VLOOKUP(D138,DB!A:I,9,0),"")</f>
        <v/>
      </c>
    </row>
    <row r="139" spans="1:12" ht="15" customHeight="1">
      <c r="A139" s="133"/>
      <c r="B139" s="134" t="str">
        <f>IFERROR(VLOOKUP(D139,DB!A:K,11,0),"")</f>
        <v/>
      </c>
      <c r="C139" s="134"/>
      <c r="D139" s="134"/>
      <c r="E139" s="135"/>
      <c r="F139" s="136"/>
      <c r="G139" s="137">
        <f ca="1">IFERROR(NOW()-F139,"")</f>
        <v>45959.827795949073</v>
      </c>
      <c r="H139" s="136"/>
      <c r="I139" s="134" t="str">
        <f>IFERROR(VLOOKUP(D139,DB!A:F,6,0),"")</f>
        <v/>
      </c>
      <c r="J139" s="134" t="str">
        <f>IFERROR(VLOOKUP(D139,DB!A:G,7,0),"")</f>
        <v/>
      </c>
      <c r="K139" s="138"/>
      <c r="L139" s="139" t="str">
        <f>IFERROR(VLOOKUP(D139,DB!A:I,9,0),"")</f>
        <v/>
      </c>
    </row>
    <row r="140" spans="1:12" ht="15" customHeight="1">
      <c r="A140" s="133"/>
      <c r="B140" s="134" t="str">
        <f>IFERROR(VLOOKUP(D140,DB!A:K,11,0),"")</f>
        <v/>
      </c>
      <c r="C140" s="134"/>
      <c r="D140" s="134"/>
      <c r="E140" s="135"/>
      <c r="F140" s="136"/>
      <c r="G140" s="137">
        <f ca="1">IFERROR(NOW()-F140,"")</f>
        <v>45959.827795949073</v>
      </c>
      <c r="H140" s="136"/>
      <c r="I140" s="134" t="str">
        <f>IFERROR(VLOOKUP(D140,DB!A:F,6,0),"")</f>
        <v/>
      </c>
      <c r="J140" s="134" t="str">
        <f>IFERROR(VLOOKUP(D140,DB!A:G,7,0),"")</f>
        <v/>
      </c>
      <c r="K140" s="138"/>
      <c r="L140" s="139" t="str">
        <f>IFERROR(VLOOKUP(D140,DB!A:I,9,0),"")</f>
        <v/>
      </c>
    </row>
    <row r="141" spans="1:12" ht="15" customHeight="1">
      <c r="A141" s="133"/>
      <c r="B141" s="134" t="str">
        <f>IFERROR(VLOOKUP(D141,DB!A:K,11,0),"")</f>
        <v/>
      </c>
      <c r="C141" s="134"/>
      <c r="D141" s="134"/>
      <c r="E141" s="135"/>
      <c r="F141" s="136"/>
      <c r="G141" s="137">
        <f ca="1">IFERROR(NOW()-F141,"")</f>
        <v>45959.827795949073</v>
      </c>
      <c r="H141" s="136"/>
      <c r="I141" s="134" t="str">
        <f>IFERROR(VLOOKUP(D141,DB!A:F,6,0),"")</f>
        <v/>
      </c>
      <c r="J141" s="134" t="str">
        <f>IFERROR(VLOOKUP(D141,DB!A:G,7,0),"")</f>
        <v/>
      </c>
      <c r="K141" s="138"/>
      <c r="L141" s="139" t="str">
        <f>IFERROR(VLOOKUP(D141,DB!A:I,9,0),"")</f>
        <v/>
      </c>
    </row>
    <row r="142" spans="1:12" ht="15" customHeight="1">
      <c r="A142" s="133"/>
      <c r="B142" s="134" t="str">
        <f>IFERROR(VLOOKUP(D142,DB!A:K,11,0),"")</f>
        <v/>
      </c>
      <c r="C142" s="134"/>
      <c r="D142" s="134"/>
      <c r="E142" s="135"/>
      <c r="F142" s="136"/>
      <c r="G142" s="137">
        <f ca="1">IFERROR(NOW()-F142,"")</f>
        <v>45959.827795949073</v>
      </c>
      <c r="H142" s="136"/>
      <c r="I142" s="134" t="str">
        <f>IFERROR(VLOOKUP(D142,DB!A:F,6,0),"")</f>
        <v/>
      </c>
      <c r="J142" s="134" t="str">
        <f>IFERROR(VLOOKUP(D142,DB!A:G,7,0),"")</f>
        <v/>
      </c>
      <c r="K142" s="138"/>
      <c r="L142" s="139" t="str">
        <f>IFERROR(VLOOKUP(D142,DB!A:I,9,0),"")</f>
        <v/>
      </c>
    </row>
    <row r="143" spans="1:12" ht="15" customHeight="1">
      <c r="A143" s="133"/>
      <c r="B143" s="134" t="str">
        <f>IFERROR(VLOOKUP(D143,DB!A:K,11,0),"")</f>
        <v/>
      </c>
      <c r="C143" s="134"/>
      <c r="D143" s="134"/>
      <c r="E143" s="135"/>
      <c r="F143" s="136"/>
      <c r="G143" s="137">
        <f ca="1">IFERROR(NOW()-F143,"")</f>
        <v>45959.827795949073</v>
      </c>
      <c r="H143" s="136"/>
      <c r="I143" s="134" t="str">
        <f>IFERROR(VLOOKUP(D143,DB!A:F,6,0),"")</f>
        <v/>
      </c>
      <c r="J143" s="134" t="str">
        <f>IFERROR(VLOOKUP(D143,DB!A:G,7,0),"")</f>
        <v/>
      </c>
      <c r="K143" s="138"/>
      <c r="L143" s="139" t="str">
        <f>IFERROR(VLOOKUP(D143,DB!A:I,9,0),"")</f>
        <v/>
      </c>
    </row>
    <row r="144" spans="1:12" ht="15" customHeight="1">
      <c r="A144" s="133"/>
      <c r="B144" s="134" t="str">
        <f>IFERROR(VLOOKUP(D144,DB!A:K,11,0),"")</f>
        <v/>
      </c>
      <c r="C144" s="134"/>
      <c r="D144" s="134"/>
      <c r="E144" s="135"/>
      <c r="F144" s="136"/>
      <c r="G144" s="137">
        <f ca="1">IFERROR(NOW()-F144,"")</f>
        <v>45959.827795949073</v>
      </c>
      <c r="H144" s="136"/>
      <c r="I144" s="134" t="str">
        <f>IFERROR(VLOOKUP(D144,DB!A:F,6,0),"")</f>
        <v/>
      </c>
      <c r="J144" s="134" t="str">
        <f>IFERROR(VLOOKUP(D144,DB!A:G,7,0),"")</f>
        <v/>
      </c>
      <c r="K144" s="138"/>
      <c r="L144" s="139" t="str">
        <f>IFERROR(VLOOKUP(D144,DB!A:I,9,0),"")</f>
        <v/>
      </c>
    </row>
    <row r="145" spans="1:12" ht="15" customHeight="1">
      <c r="A145" s="133"/>
      <c r="B145" s="134" t="str">
        <f>IFERROR(VLOOKUP(D145,DB!A:K,11,0),"")</f>
        <v/>
      </c>
      <c r="C145" s="134"/>
      <c r="D145" s="134"/>
      <c r="E145" s="135"/>
      <c r="F145" s="136"/>
      <c r="G145" s="137">
        <f ca="1">IFERROR(NOW()-F145,"")</f>
        <v>45959.827795949073</v>
      </c>
      <c r="H145" s="136"/>
      <c r="I145" s="134" t="str">
        <f>IFERROR(VLOOKUP(D145,DB!A:F,6,0),"")</f>
        <v/>
      </c>
      <c r="J145" s="134" t="str">
        <f>IFERROR(VLOOKUP(D145,DB!A:G,7,0),"")</f>
        <v/>
      </c>
      <c r="K145" s="138"/>
      <c r="L145" s="139" t="str">
        <f>IFERROR(VLOOKUP(D145,DB!A:I,9,0),"")</f>
        <v/>
      </c>
    </row>
    <row r="146" spans="1:12" ht="15" customHeight="1">
      <c r="A146" s="133"/>
      <c r="B146" s="134" t="str">
        <f>IFERROR(VLOOKUP(D146,DB!A:K,11,0),"")</f>
        <v/>
      </c>
      <c r="C146" s="134"/>
      <c r="D146" s="134"/>
      <c r="E146" s="135"/>
      <c r="F146" s="136"/>
      <c r="G146" s="137">
        <f ca="1">IFERROR(NOW()-F146,"")</f>
        <v>45959.827795949073</v>
      </c>
      <c r="H146" s="136"/>
      <c r="I146" s="134" t="str">
        <f>IFERROR(VLOOKUP(D146,DB!A:F,6,0),"")</f>
        <v/>
      </c>
      <c r="J146" s="134" t="str">
        <f>IFERROR(VLOOKUP(D146,DB!A:G,7,0),"")</f>
        <v/>
      </c>
      <c r="K146" s="138"/>
      <c r="L146" s="139" t="str">
        <f>IFERROR(VLOOKUP(D146,DB!A:I,9,0),"")</f>
        <v/>
      </c>
    </row>
    <row r="147" spans="1:12" ht="15" customHeight="1">
      <c r="A147" s="145"/>
      <c r="B147" s="146" t="str">
        <f>IFERROR(VLOOKUP(D147,DB!A:K,11,0),"")</f>
        <v/>
      </c>
      <c r="C147" s="146"/>
      <c r="D147" s="146"/>
      <c r="E147" s="147"/>
      <c r="F147" s="148"/>
      <c r="G147" s="149">
        <f ca="1">IFERROR(NOW()-F147,"")</f>
        <v>45959.827795949073</v>
      </c>
      <c r="H147" s="148"/>
      <c r="I147" s="146" t="str">
        <f>IFERROR(VLOOKUP(D147,DB!A:F,6,0),"")</f>
        <v/>
      </c>
      <c r="J147" s="146" t="str">
        <f>IFERROR(VLOOKUP(D147,DB!A:G,7,0),"")</f>
        <v/>
      </c>
      <c r="K147" s="150"/>
      <c r="L147" s="151" t="str">
        <f>IFERROR(VLOOKUP(D147,DB!A:I,9,0),"")</f>
        <v/>
      </c>
    </row>
  </sheetData>
  <customSheetViews>
    <customSheetView guid="{F6042A99-DD27-4453-835D-0834D95730CC}" filter="1" showAutoFilter="1">
      <pageMargins left="0" right="0" top="0" bottom="0" header="0" footer="0"/>
      <autoFilter ref="B1:M1" xr:uid="{85305EC0-D2F8-4357-B85B-CDE1C9028EC6}"/>
    </customSheetView>
  </customSheetViews>
  <dataValidations count="2">
    <dataValidation allowBlank="1" showInputMessage="1" showErrorMessage="1" sqref="E1" xr:uid="{5DBA255D-CDD9-49FB-AD3C-AF70AB4EE696}"/>
    <dataValidation type="list" allowBlank="1" showInputMessage="1" showErrorMessage="1" sqref="E2:E14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84"/>
  <sheetViews>
    <sheetView tabSelected="1" workbookViewId="0">
      <selection activeCell="D8" sqref="D8"/>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134.82795821759646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1.0857126157425228</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45959.827795949073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45959.827795949073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45959.827795949073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45959.827795949073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63"/>
      <c r="E9" s="114"/>
      <c r="F9" s="115"/>
      <c r="G9" s="116">
        <f ca="1">IFERROR(NOW()-F9,"-")</f>
        <v>45959.827795949073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45959.827795949073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45959.827795949073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45959.827795949073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45959.827795949073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45959.827795949073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45959.827795949073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45959.827795949073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45959.827795949073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45959.827795949073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45959.827795949073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45959.827795949073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45959.827795949073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45959.827795949073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45959.827795949073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45959.827795949073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45959.827795949073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45959.827795949073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45959.827795949073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45959.827795949073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45959.827795949073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45959.827795949073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45959.827795949073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45959.827795949073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45959.827795949073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45959.827795949073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45959.827795949073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45959.827795949073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45959.827795949073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45959.827795949073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45959.827795949073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61"/>
      <c r="B40" s="162" t="str">
        <f>IFERROR(VLOOKUP(D40,DB!A:K,11,0),"")</f>
        <v/>
      </c>
      <c r="C40" s="162"/>
      <c r="D40" s="162"/>
      <c r="E40" s="163"/>
      <c r="F40" s="164"/>
      <c r="G40" s="165">
        <f ca="1">IFERROR(NOW()-F40,"-")</f>
        <v>45959.827795949073</v>
      </c>
      <c r="H40" s="164"/>
      <c r="I40" s="162" t="str">
        <f>IFERROR(VLOOKUP(D40,DB!A:F,6,0),"")</f>
        <v/>
      </c>
      <c r="J40" s="162" t="str">
        <f>IFERROR(VLOOKUP(D40,DB!A:G,7,0),"")</f>
        <v/>
      </c>
      <c r="K40" s="166"/>
      <c r="L40" s="162" t="str">
        <f>IFERROR(VLOOKUP(D40,DB!A:I,9,0),"")</f>
        <v/>
      </c>
      <c r="M40" s="162"/>
      <c r="N40" s="162"/>
      <c r="O40" s="162"/>
      <c r="P40" s="162"/>
      <c r="Q40" s="162"/>
      <c r="R40" s="162"/>
      <c r="S40" s="162"/>
      <c r="T40" s="162"/>
      <c r="U40" s="162"/>
      <c r="V40" s="162"/>
      <c r="W40" s="162"/>
      <c r="X40" s="162"/>
      <c r="Y40" s="162"/>
      <c r="Z40" s="162"/>
      <c r="AA40" s="162"/>
      <c r="AB40" s="162"/>
      <c r="AC40" s="162"/>
      <c r="AD40" s="162"/>
      <c r="AE40" s="162"/>
      <c r="AF40" s="162"/>
      <c r="AG40" s="162"/>
      <c r="AH40" s="162"/>
      <c r="AI40" s="162"/>
      <c r="AJ40" s="162"/>
      <c r="AK40" s="162"/>
      <c r="AL40" s="162"/>
      <c r="AM40" s="162"/>
      <c r="AN40" s="162"/>
      <c r="AO40" s="162"/>
      <c r="AP40" s="162"/>
      <c r="AQ40" s="162"/>
      <c r="AR40" s="162"/>
      <c r="AS40" s="162"/>
      <c r="AT40" s="162"/>
      <c r="AU40" s="162"/>
      <c r="AV40" s="162"/>
      <c r="AW40" s="162"/>
      <c r="AX40" s="162"/>
      <c r="AY40" s="162"/>
      <c r="AZ40" s="162"/>
      <c r="BA40" s="162"/>
      <c r="BB40" s="162"/>
      <c r="BC40" s="162"/>
      <c r="BD40" s="162"/>
      <c r="BE40" s="162"/>
      <c r="BF40" s="162"/>
      <c r="BG40" s="162"/>
      <c r="BH40" s="162"/>
      <c r="BI40" s="162"/>
      <c r="BJ40" s="162"/>
      <c r="BK40" s="162"/>
      <c r="BL40" s="162"/>
      <c r="BM40" s="162"/>
      <c r="BN40" s="162"/>
      <c r="BO40" s="162"/>
      <c r="BP40" s="162"/>
      <c r="BQ40" s="162"/>
      <c r="BR40" s="162"/>
      <c r="BS40" s="162"/>
      <c r="BT40" s="162"/>
      <c r="BU40" s="162"/>
      <c r="BV40" s="162"/>
      <c r="BW40" s="162"/>
      <c r="BX40" s="162"/>
      <c r="BY40" s="162"/>
      <c r="BZ40" s="162"/>
      <c r="CA40" s="162"/>
      <c r="CB40" s="162"/>
      <c r="CC40" s="162"/>
      <c r="CD40" s="162"/>
      <c r="CE40" s="162"/>
      <c r="CF40" s="162"/>
      <c r="CG40" s="162"/>
      <c r="CH40" s="162"/>
      <c r="CI40" s="162"/>
      <c r="CJ40" s="167"/>
    </row>
    <row r="41" spans="1:88" ht="31.5" customHeight="1">
      <c r="A41" s="113"/>
      <c r="B41" s="18" t="str">
        <f>IFERROR(VLOOKUP(D41,DB!A:K,11,0),"")</f>
        <v/>
      </c>
      <c r="C41" s="18"/>
      <c r="D41" s="18"/>
      <c r="E41" s="114"/>
      <c r="F41" s="115"/>
      <c r="G41" s="116">
        <f ca="1">IFERROR(NOW()-F41,"-")</f>
        <v>45959.827795949073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45959.827795949073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45959.827795949073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45959.827795949073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45959.827795949073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45959.827795949073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45959.827795949073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45959.827795949073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45959.827795949073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45959.827795949073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45959.827795949073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45959.827795949073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45959.827795949073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45959.827795949073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45959.827795949073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45959.827795949073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45959.827795949073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45959.827795949073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45959.827795949073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45959.827795949073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45959.827795949073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45959.827795949073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45959.827795949073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45959.827795949073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45959.827795949073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45959.827795949073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45959.827795949073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45959.827795949073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45959.827795949073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45959.827795949073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45959.827795949073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45959.827795949073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45959.827795949073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45959.827795949073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45959.827795949073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45959.827795949073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45959.827795949073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45959.827795949073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45959.827795949073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45959.827795949073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45959.827795949073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45959.827795949073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45959.827795949073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45959.827795949073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45959.827795949073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45959.827795949073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45959.827795949073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45959.827795949073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45959.827795949073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45959.827795949073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45959.827795949073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45959.827795949073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45959.827795949073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45959.827795949073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45959.827795949073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45959.827795949073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45959.827795949073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45959.827795949073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45959.827795949073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45959.827795949073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45959.827795949073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45959.827795949073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45959.827795949073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45959.827795949073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45959.827795949073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45959.827795949073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45959.827795949073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45959.827795949073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45959.827795949073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45959.827795949073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45959.827795949073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45959.827795949073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45959.827795949073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45959.827795949073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45959.827795949073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45959.827795949073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45959.827795949073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45959.827795949073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45959.827795949073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45959.827795949073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45959.827795949073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45959.827795949073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45959.827795949073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45959.827795949073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45959.827795949073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45959.827795949073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45959.827795949073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45959.827795949073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45959.827795949073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45959.827795949073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45959.827795949073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45959.827795949073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45959.827795949073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45959.827795949073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45959.827795949073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45959.827795949073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45959.827795949073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45959.827795949073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45959.827795949073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45959.827795949073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45959.827795949073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45959.827795949073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45959.827795949073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45959.827795949073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45959.827795949073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45959.827795949073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45959.827795949073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45959.827795949073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45959.827795949073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45959.827795949073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45959.827795949073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45959.827795949073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45959.827795949073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45959.827795949073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45959.827795949073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45959.827795949073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45959.827795949073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45959.827795949073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45959.827795949073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45959.827795949073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45959.827795949073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45959.827795949073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45959.827795949073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45959.827795949073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45959.827795949073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45959.827795949073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45959.827795949073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45959.827795949073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45959.827795949073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45959.827795949073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45959.827795949073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45959.827795949073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45959.827795949073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45959.827795949073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45959.827795949073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45959.827795949073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45959.827795949073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45959.827795949073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45959.827795949073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45959.827795949073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45959.827795949073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45959.827795949073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45959.827795949073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61"/>
      <c r="B184" s="162" t="str">
        <f>IFERROR(VLOOKUP(D184,DB!A:K,11,0),"")</f>
        <v/>
      </c>
      <c r="C184" s="162"/>
      <c r="D184" s="162"/>
      <c r="E184" s="163"/>
      <c r="F184" s="164"/>
      <c r="G184" s="165">
        <f ca="1">IFERROR(NOW()-F184,"-")</f>
        <v>45959.827795949073</v>
      </c>
      <c r="H184" s="164"/>
      <c r="I184" s="162" t="str">
        <f>IFERROR(VLOOKUP(D184,DB!A:F,6,0),"")</f>
        <v/>
      </c>
      <c r="J184" s="162" t="str">
        <f>IFERROR(VLOOKUP(D184,DB!A:G,7,0),"")</f>
        <v/>
      </c>
      <c r="K184" s="166"/>
      <c r="L184" s="162" t="str">
        <f>IFERROR(VLOOKUP(D184,DB!A:I,9,0),"")</f>
        <v/>
      </c>
      <c r="M184" s="162"/>
      <c r="N184" s="162"/>
      <c r="O184" s="162"/>
      <c r="P184" s="162"/>
      <c r="Q184" s="162"/>
      <c r="R184" s="162"/>
      <c r="S184" s="162"/>
      <c r="T184" s="162"/>
      <c r="U184" s="162"/>
      <c r="V184" s="162"/>
      <c r="W184" s="162"/>
      <c r="X184" s="162"/>
      <c r="Y184" s="162"/>
      <c r="Z184" s="162"/>
      <c r="AA184" s="162"/>
      <c r="AB184" s="162"/>
      <c r="AC184" s="162"/>
      <c r="AD184" s="162"/>
      <c r="AE184" s="162"/>
      <c r="AF184" s="162"/>
      <c r="AG184" s="162"/>
      <c r="AH184" s="162"/>
      <c r="AI184" s="162"/>
      <c r="AJ184" s="162"/>
      <c r="AK184" s="162"/>
      <c r="AL184" s="162"/>
      <c r="AM184" s="162"/>
      <c r="AN184" s="162"/>
      <c r="AO184" s="162"/>
      <c r="AP184" s="162"/>
      <c r="AQ184" s="162"/>
      <c r="AR184" s="162"/>
      <c r="AS184" s="162"/>
      <c r="AT184" s="162"/>
      <c r="AU184" s="162"/>
      <c r="AV184" s="162"/>
      <c r="AW184" s="162"/>
      <c r="AX184" s="162"/>
      <c r="AY184" s="162"/>
      <c r="AZ184" s="162"/>
      <c r="BA184" s="162"/>
      <c r="BB184" s="162"/>
      <c r="BC184" s="162"/>
      <c r="BD184" s="162"/>
      <c r="BE184" s="162"/>
      <c r="BF184" s="162"/>
      <c r="BG184" s="162"/>
      <c r="BH184" s="162"/>
      <c r="BI184" s="162"/>
      <c r="BJ184" s="162"/>
      <c r="BK184" s="162"/>
      <c r="BL184" s="162"/>
      <c r="BM184" s="162"/>
      <c r="BN184" s="162"/>
      <c r="BO184" s="162"/>
      <c r="BP184" s="162"/>
      <c r="BQ184" s="162"/>
      <c r="BR184" s="162"/>
      <c r="BS184" s="162"/>
      <c r="BT184" s="162"/>
      <c r="BU184" s="162"/>
      <c r="BV184" s="162"/>
      <c r="BW184" s="162"/>
      <c r="BX184" s="162"/>
      <c r="BY184" s="162"/>
      <c r="BZ184" s="162"/>
      <c r="CA184" s="162"/>
      <c r="CB184" s="162"/>
      <c r="CC184" s="162"/>
      <c r="CD184" s="162"/>
      <c r="CE184" s="162"/>
      <c r="CF184" s="162"/>
      <c r="CG184" s="162"/>
      <c r="CH184" s="162"/>
      <c r="CI184" s="162"/>
      <c r="CJ184" s="167"/>
    </row>
  </sheetData>
  <dataValidations count="2">
    <dataValidation allowBlank="1" showInputMessage="1" showErrorMessage="1" sqref="E1" xr:uid="{4D935161-CDD3-4592-B877-3FB59C99E142}"/>
    <dataValidation type="list" allowBlank="1" showInputMessage="1" showErrorMessage="1" sqref="E3:E18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8"/>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t="s">
        <v>39109</v>
      </c>
      <c r="B2" s="63" t="str">
        <f>IFERROR(VLOOKUP(D2,DB!A:K,11,0),"")</f>
        <v>R3</v>
      </c>
      <c r="C2" s="18">
        <v>2</v>
      </c>
      <c r="D2" s="18" t="s">
        <v>19061</v>
      </c>
      <c r="E2" s="18" t="s">
        <v>39110</v>
      </c>
      <c r="F2" s="20">
        <v>45959.799768518518</v>
      </c>
      <c r="G2" s="21">
        <f t="shared" ref="G2:G59" ca="1" si="0">IFERROR(NOW()-F2,"-")</f>
        <v>2.8027662039676215E-2</v>
      </c>
      <c r="H2" s="22">
        <v>45959.794212962966</v>
      </c>
      <c r="I2" s="19" t="str">
        <f>IFERROR(VLOOKUP(D2,DB!A:F,6,0),"")</f>
        <v>SCECO</v>
      </c>
      <c r="J2" s="18" t="str">
        <f>IFERROR(VLOOKUP(D2,DB!A:G,7,0),"")</f>
        <v>Dead</v>
      </c>
      <c r="K2" s="46" t="s">
        <v>39111</v>
      </c>
      <c r="L2" s="23" t="str">
        <f>IFERROR(VLOOKUP(D2,DB!A:I,9,0),"")</f>
        <v>Latis</v>
      </c>
    </row>
    <row r="3" spans="1:13" ht="15" customHeight="1">
      <c r="A3" s="19"/>
      <c r="B3" s="63" t="str">
        <f>IFERROR(VLOOKUP(D3,DB!A:K,11,0),"")</f>
        <v/>
      </c>
      <c r="C3" s="18"/>
      <c r="D3" s="18"/>
      <c r="E3" s="18"/>
      <c r="F3" s="20"/>
      <c r="G3" s="21">
        <f t="shared" ca="1" si="0"/>
        <v>45959.827796180558</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45959.827796180558</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45959.827796180558</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45959.827796180558</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45959.827796180558</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45959.827796180558</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45959.827796180558</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45959.827796180558</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45959.827796180558</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45959.827796180558</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45959.827796180558</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45959.827796180558</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45959.827796180558</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45959.827796180558</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45959.827796180558</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45959.827796180558</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45959.827796180558</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45959.827796180558</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45959.827796180558</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45959.827796180558</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45959.827796180558</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45959.827796180558</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45959.827796180558</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45959.827796180558</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45959.827796180558</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45959.827796180558</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45959.827796180558</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45959.827796180558</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45959.827796180558</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45959.827796180558</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45959.827796180558</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45959.827796180558</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45959.827796180558</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45959.827796180558</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45959.827796180558</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45959.827796180558</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45959.827796180558</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45959.827796180558</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45959.827796180558</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45959.827796180558</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45959.827796180558</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45959.827796180558</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45959.827796180558</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45959.827796180558</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45959.827796180558</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45959.827796180558</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45959.827796180558</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45959.827796180558</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45959.827796180558</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45959.827796180558</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45959.827796180558</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45959.827796180558</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0"/>
        <v>45959.827796180558</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0"/>
        <v>45959.827796180558</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0"/>
        <v>45959.827796180558</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0"/>
        <v>45959.827796180558</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0"/>
        <v>45959.827796180558</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ref="G60:G123" ca="1" si="1">IFERROR(NOW()-F60,"-")</f>
        <v>45959.827796180558</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45959.827796180558</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45959.827796180558</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45959.827796180558</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45959.827796180558</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45959.827796180558</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45959.827796180558</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45959.827796180558</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45959.827796180558</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45959.827796180558</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45959.827796180558</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45959.827796180558</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45959.827796180558</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45959.827796180558</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45959.827796180558</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45959.827796180558</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45959.827796180558</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45959.827796180558</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45959.827796180558</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45959.827796180558</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45959.827796180558</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45959.827796180558</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45959.827796180558</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45959.827796180558</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45959.827796180558</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45959.827796180558</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45959.827796180558</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45959.827796180558</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45959.827796180558</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45959.827796180558</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45959.827796180558</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45959.827796180558</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45959.827796180558</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45959.827796180558</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45959.827796180558</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45959.827796180558</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45959.827796180558</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45959.827796180558</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45959.827796180558</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45959.827796180558</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45959.827796180558</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45959.827796180558</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45959.827796180558</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45959.827796180558</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45959.827796180558</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45959.827796180558</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45959.827796180558</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45959.827796180558</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45959.827796180558</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45959.827796180558</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45959.827796180558</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45959.827796180558</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45959.827796180558</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45959.827796180558</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45959.827796180558</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45959.827796180558</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45959.827796180558</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45959.827796180558</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45959.827796180558</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1"/>
        <v>45959.827796180558</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1"/>
        <v>45959.827796180558</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1"/>
        <v>45959.827796180558</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1"/>
        <v>45959.827796180558</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1"/>
        <v>45959.827796180558</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ref="G124:G187" ca="1" si="2">IFERROR(NOW()-F124,"-")</f>
        <v>45959.827796180558</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45959.827796180558</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45959.827796180558</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45959.827796180558</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45959.827796180558</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45959.827796180558</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45959.827796180558</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45959.827796180558</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45959.827796180558</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45959.827796180558</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45959.827796180558</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45959.827796180558</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45959.827796180558</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45959.827796180558</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45959.827796180558</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45959.827796180558</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45959.827796180558</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45959.827796180558</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45959.827796180558</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45959.827796180558</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45959.827796180558</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45959.827796180558</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45959.827796180558</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45959.827796180558</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45959.827796180558</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45959.827796180558</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45959.827796180558</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45959.827796180558</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45959.827796180558</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45959.827796180558</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45959.827796180558</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45959.827796180558</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45959.827796180558</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45959.827796180558</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45959.827796180558</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45959.827796180558</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45959.827796180558</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45959.827796180558</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45959.827796180558</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45959.827796180558</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45959.827796180558</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45959.827796180558</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45959.827796180558</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45959.827796180558</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45959.827796180558</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45959.827796180558</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45959.827796180558</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45959.827796180558</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45959.827796180558</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45959.827796180558</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45959.827796180558</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45959.827796180558</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45959.827796180558</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45959.827796180558</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45959.827796180558</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45959.827796180558</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45959.827796180558</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45959.827796180558</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45959.827796180558</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2"/>
        <v>45959.827796180558</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2"/>
        <v>45959.827796180558</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2"/>
        <v>45959.827796180558</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2"/>
        <v>45959.827796180558</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2"/>
        <v>45959.827796180558</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ref="G188:G251" ca="1" si="3">IFERROR(NOW()-F188,"-")</f>
        <v>45959.827796180558</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45959.827796180558</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45959.827796180558</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45959.827796180558</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45959.827796180558</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45959.827796180558</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45959.827796180558</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45959.827796180558</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45959.827796180558</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45959.827796180558</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45959.827796180558</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45959.827796180558</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45959.827796180558</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45959.827796180558</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45959.827796180558</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45959.827796180558</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45959.827796180558</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45959.827796180558</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45959.827796180558</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45959.827796180558</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45959.827796180558</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45959.827796180558</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45959.827796180558</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45959.827796180558</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45959.827796180558</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45959.827796180558</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45959.827796180558</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45959.827796180558</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45959.827796180558</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45959.827796180558</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45959.827796180558</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45959.827796180558</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45959.827796180558</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45959.827796180558</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45959.827796180558</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45959.827796180558</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45959.827796180558</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45959.827796180558</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45959.827796180558</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45959.827796180558</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45959.827796180558</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45959.827796180558</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45959.827796180558</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45959.827796180558</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45959.827796180558</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45959.827796180558</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45959.827796180558</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45959.827796180558</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45959.827796180558</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45959.827796180558</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45959.827796180558</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45959.827796180558</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45959.827796180558</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45959.827796180558</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45959.827796180558</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45959.827796180558</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45959.827796180558</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45959.827796180558</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45959.827796180558</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3"/>
        <v>45959.827796180558</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3"/>
        <v>45959.827796180558</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3"/>
        <v>45959.827796180558</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3"/>
        <v>45959.827796180558</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3"/>
        <v>45959.827796180558</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ref="G252:G315" ca="1" si="4">IFERROR(NOW()-F252,"-")</f>
        <v>45959.827796180558</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45959.827796180558</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45959.827796180558</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45959.827796180558</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45959.827796180558</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45959.827796180558</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45959.827796180558</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45959.827796180558</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45959.827796180558</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45959.827796180558</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45959.827796180558</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45959.827796180558</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45959.827796180558</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45959.827796180558</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45959.827796180558</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45959.827796180558</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45959.827796180558</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45959.827796180558</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45959.827796180558</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45959.827796180558</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45959.827796180558</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45959.827796180558</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45959.827796180558</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45959.827796180558</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45959.827796180558</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45959.827796180558</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45959.827796180558</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45959.827796180558</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45959.827796180558</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45959.827796180558</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45959.827796180558</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45959.827796180558</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45959.827796180558</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45959.827796180558</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45959.827796180558</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45959.827796180558</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45959.827796180558</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45959.827796180558</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45959.827796180558</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45959.827796180558</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45959.827796180558</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45959.827796180558</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45959.827796180558</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45959.827796180558</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45959.827796180558</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45959.827796180558</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45959.827796180558</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45959.827796180558</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45959.827796180558</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45959.827796180558</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45959.827796180558</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45959.827796180558</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45959.827796180558</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45959.827796180558</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45959.827796180558</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45959.827796180558</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45959.827796180558</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45959.827796180558</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45959.827796180558</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4"/>
        <v>45959.827796180558</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4"/>
        <v>45959.827796180558</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4"/>
        <v>45959.827796180558</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4"/>
        <v>45959.827796180558</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4"/>
        <v>45959.827796180558</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ref="G316:G379" ca="1" si="5">IFERROR(NOW()-F316,"-")</f>
        <v>45959.827796180558</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45959.827796180558</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45959.827796180558</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45959.827796180558</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45959.827796180558</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45959.827796180558</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45959.827796180558</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45959.827796180558</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45959.827796180558</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45959.827796180558</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45959.827796180558</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45959.827796180558</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45959.827796180558</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45959.827796180558</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45959.827796180558</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45959.827796180558</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45959.827796180558</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45959.827796180558</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45959.827796180558</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45959.827796180558</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45959.827796180558</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45959.827796180558</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45959.827796180558</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45959.827796180558</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45959.827796180558</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45959.827796180558</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45959.827796180558</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45959.827796180558</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45959.827796180558</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45959.827796180558</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45959.827796180558</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45959.827796180558</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45959.827796180558</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45959.827796180558</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45959.827796180558</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45959.827796180558</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45959.827796180558</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45959.827796180558</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45959.827796180558</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45959.827796180558</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45959.827796180558</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45959.827796180558</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45959.827796180558</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45959.827796180558</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45959.827796180558</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45959.827796180558</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45959.827796180558</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45959.827796180558</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45959.827796180558</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45959.827796180558</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45959.827796180558</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45959.827796180558</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45959.827796180558</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45959.827796180558</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45959.827796180558</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45959.827796180558</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45959.827796180558</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45959.827796180558</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45959.827796180558</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5"/>
        <v>45959.827796180558</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5"/>
        <v>45959.827796180558</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5"/>
        <v>45959.827796180558</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5"/>
        <v>45959.827796180558</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5"/>
        <v>45959.827796180558</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ref="G380:G443" ca="1" si="6">IFERROR(NOW()-F380,"-")</f>
        <v>45959.827796180558</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45959.827796180558</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45959.827796180558</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45959.827796180558</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45959.827796180558</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45959.827796180558</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45959.827796180558</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45959.827796180558</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45959.827796180558</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45959.827796180558</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45959.827796180558</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45959.827796180558</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45959.827796180558</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45959.827796180558</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45959.827796180558</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45959.827796180558</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45959.827796180558</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45959.827796180558</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45959.827796180558</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45959.827796180558</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45959.827796180558</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45959.827796180558</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45959.827796180558</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45959.827796180558</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45959.827796180558</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45959.827796180558</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45959.827796180558</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45959.827796180558</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45959.827796180558</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45959.827796180558</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45959.827796180558</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45959.827796180558</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45959.827796180558</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45959.827796180558</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45959.827796180558</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45959.827796180558</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45959.827796180558</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45959.827796180558</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45959.827796180558</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45959.827796180558</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45959.827796180558</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45959.827796180558</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45959.827796180558</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45959.827796180558</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45959.827796180558</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45959.827796180558</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45959.827796180558</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45959.827796180558</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45959.827796180558</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45959.827796180558</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45959.827796180558</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45959.827796180558</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45959.827796180558</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45959.827796180558</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45959.827796180558</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45959.827796180558</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45959.827796180558</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45959.827796180558</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45959.827796180558</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6"/>
        <v>45959.827796180558</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6"/>
        <v>45959.827796180558</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6"/>
        <v>45959.827796180558</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6"/>
        <v>45959.827796180558</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6"/>
        <v>45959.827796180558</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ref="G444:G507" ca="1" si="7">IFERROR(NOW()-F444,"-")</f>
        <v>45959.827796180558</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45959.827796180558</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45959.827796180558</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45959.827796180558</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45959.827796180558</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45959.827796180558</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45959.827796180558</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45959.827796180558</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45959.827796180558</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45959.827796180558</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45959.827796180558</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45959.827796180558</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45959.827796180558</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45959.827796180558</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45959.827796180558</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45959.827796180558</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45959.827796180558</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45959.827796180558</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45959.827796180558</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45959.827796180558</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45959.827796180558</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45959.827796180558</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45959.827796180558</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45959.827796180558</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45959.827796180558</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45959.827796180558</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45959.827796180558</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45959.827796180558</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45959.827796180558</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45959.827796180558</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45959.827796180558</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45959.827796180558</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45959.827796180558</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45959.827796180558</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45959.827796180558</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45959.827796180558</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45959.827796180558</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45959.827796180558</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45959.827796180558</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45959.827796180558</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45959.827796180558</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45959.827796180558</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45959.827796180558</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45959.827796180558</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45959.827796180558</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45959.827796180558</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45959.827796180558</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45959.827796180558</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45959.827796180558</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45959.827796180558</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45959.827796180558</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45959.827796180558</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45959.827796180558</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45959.827796180558</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45959.827796180558</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45959.827796180558</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45959.827796180558</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45959.827796180558</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45959.827796180558</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7"/>
        <v>45959.827796180558</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7"/>
        <v>45959.827796180558</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7"/>
        <v>45959.827796180558</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7"/>
        <v>45959.827796180558</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7"/>
        <v>45959.827796180558</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ref="G508:G571" ca="1" si="8">IFERROR(NOW()-F508,"-")</f>
        <v>45959.827796180558</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45959.827796180558</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45959.827796180558</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45959.827796180558</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45959.827796180558</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45959.827796180558</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45959.827796180558</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45959.827796180558</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45959.827796180558</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45959.827796180558</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45959.827796180558</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45959.827796180558</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45959.827796180558</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45959.827796180558</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45959.827796180558</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45959.827796180558</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45959.827796180558</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45959.827796180558</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45959.827796180558</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45959.827796180558</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45959.827796180558</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45959.827796180558</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45959.827796180558</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45959.827796180558</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45959.827796180558</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45959.827796180558</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45959.827796180558</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45959.827796180558</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45959.827796180558</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45959.827796180558</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45959.827796180558</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45959.827796180558</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45959.827796180558</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45959.827796180558</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45959.827796180558</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45959.827796180558</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45959.827796180558</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45959.827796180558</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45959.827796180558</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45959.827796180558</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45959.827796180558</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45959.827796180558</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45959.827796180558</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45959.827796180558</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45959.827796180558</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45959.827796180558</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45959.827796180558</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45959.827796180558</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45959.827796180558</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45959.827796180558</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45959.827796180558</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45959.827796180558</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45959.827796180558</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45959.827796180558</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45959.827796180558</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45959.827796180558</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45959.827796180558</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45959.827796180558</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45959.827796180558</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8"/>
        <v>45959.827796180558</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8"/>
        <v>45959.827796180558</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8"/>
        <v>45959.827796180558</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8"/>
        <v>45959.827796180558</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8"/>
        <v>45959.827796180558</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ref="G572:G635" ca="1" si="9">IFERROR(NOW()-F572,"-")</f>
        <v>45959.827796180558</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45959.827796180558</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45959.827796180558</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45959.827796180558</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45959.827796180558</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45959.827796180558</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45959.827796180558</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45959.827796180558</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45959.827796180558</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45959.827796180558</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45959.827796180558</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45959.827796180558</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45959.827796180558</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45959.827796180558</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45959.827796180558</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45959.827796180558</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45959.827796180558</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45959.827796180558</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45959.827796180558</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45959.827796180558</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45959.827796180558</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45959.827796180558</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45959.827796180558</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45959.827796180558</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45959.827796180558</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45959.827796180558</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45959.827796180558</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45959.827796180558</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45959.827796180558</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45959.827796180558</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45959.827796180558</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45959.827796180558</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45959.827796180558</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45959.827796180558</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45959.827796180558</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45959.827796180558</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45959.827796180558</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45959.827796180558</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45959.827796180558</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45959.827796180558</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45959.827796180558</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45959.827796180558</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45959.827796180558</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45959.827796180558</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45959.827796180558</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45959.827796180558</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45959.827796180558</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45959.827796180558</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45959.827796180558</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45959.827796180558</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45959.827796180558</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45959.827796180558</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45959.827796180558</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45959.827796180558</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45959.827796180558</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45959.827796180558</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45959.827796180558</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45959.827796180558</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45959.827796180558</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9"/>
        <v>45959.827796180558</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9"/>
        <v>45959.827796180558</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9"/>
        <v>45959.827796180558</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9"/>
        <v>45959.827796180558</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9"/>
        <v>45959.827796180558</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ref="G636:G699" ca="1" si="10">IFERROR(NOW()-F636,"-")</f>
        <v>45959.827796180558</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45959.827796180558</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45959.827796180558</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45959.827796180558</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45959.827796180558</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45959.827796180558</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45959.827796180558</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45959.827796180558</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45959.827796180558</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45959.827796180558</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45959.827796180558</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45959.827796180558</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45959.827796180558</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45959.827796180558</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45959.827796180558</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45959.827796180558</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45959.827796180558</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45959.827796180558</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45959.827796180558</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45959.827796180558</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45959.827796180558</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45959.827796180558</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45959.827796180558</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45959.827796180558</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45959.827796180558</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45959.827796180558</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45959.827796180558</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45959.827796180558</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45959.827796180558</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45959.827796180558</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45959.827796180558</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45959.827796180558</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45959.827796180558</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45959.827796180558</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45959.827796180558</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45959.827796180558</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45959.827796180558</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45959.827796180558</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45959.827796180558</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45959.827796180558</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45959.827796180558</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45959.827796180558</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45959.827796180558</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45959.827796180558</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45959.827796180558</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45959.827796180558</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45959.827796180558</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45959.827796180558</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45959.827796180558</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45959.827796180558</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45959.827796180558</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45959.827796180558</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45959.827796180558</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45959.827796180558</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45959.827796180558</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45959.827796180558</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45959.827796180558</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45959.827796180558</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45959.827796180558</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0"/>
        <v>45959.827796180558</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0"/>
        <v>45959.827796180558</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0"/>
        <v>45959.827796180558</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0"/>
        <v>45959.827796180558</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0"/>
        <v>45959.827796180558</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ref="G700:G763" ca="1" si="11">IFERROR(NOW()-F700,"-")</f>
        <v>45959.827796180558</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45959.827796180558</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45959.827796180558</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45959.827796180558</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45959.827796180558</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45959.827796180558</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45959.827796180558</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45959.827796180558</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45959.827796180558</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45959.827796180558</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45959.827796180558</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45959.827796180558</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45959.827796180558</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45959.827796180558</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45959.827796180558</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45959.827796180558</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45959.827796180558</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45959.827796180558</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45959.827796180558</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45959.827796180558</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45959.827796180558</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45959.827796180558</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45959.827796180558</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45959.827796180558</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45959.827796180558</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45959.827796180558</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45959.827796180558</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45959.827796180558</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45959.827796180558</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45959.827796180558</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45959.827796180558</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45959.827796180558</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45959.827796180558</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45959.827796180558</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45959.827796180558</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45959.827796180558</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45959.827796180558</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45959.827796180558</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45959.827796180558</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45959.827796180558</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45959.827796180558</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45959.827796180558</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45959.827796180558</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45959.827796180558</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45959.827796180558</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45959.827796180558</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45959.827796180558</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45959.827796180558</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45959.827796180558</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45959.827796180558</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45959.827796180558</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45959.827796180558</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45959.827796180558</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45959.827796180558</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45959.827796180558</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45959.827796180558</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45959.827796180558</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45959.827796180558</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45959.827796180558</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1"/>
        <v>45959.827796180558</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1"/>
        <v>45959.827796180558</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1"/>
        <v>45959.827796180558</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1"/>
        <v>45959.827796180558</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1"/>
        <v>45959.827796180558</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ref="G764:G827" ca="1" si="12">IFERROR(NOW()-F764,"-")</f>
        <v>45959.827796180558</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45959.827796180558</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45959.827796180558</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45959.827796180558</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45959.827796180558</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45959.827796180558</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45959.827796180558</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45959.827796180558</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45959.827796180558</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45959.827796180558</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45959.827796180558</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45959.827796180558</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45959.827796180558</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45959.827796180558</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45959.827796180558</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45959.827796180558</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45959.827796180558</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45959.827796180558</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45959.827796180558</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45959.827796180558</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45959.827796180558</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45959.827796180558</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45959.827796180558</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45959.827796180558</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45959.827796180558</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45959.827796180558</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45959.827796180558</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45959.827796180558</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45959.827796180558</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45959.827796180558</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45959.827796180558</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45959.827796180558</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45959.827796180558</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45959.827796180558</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45959.827796180558</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45959.827796180558</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45959.827796180558</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45959.827796180558</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45959.827796180558</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45959.827796180558</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45959.827796180558</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45959.827796180558</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45959.827796180558</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45959.827796180558</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45959.827796180558</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45959.827796180558</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45959.827796180558</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45959.827796180558</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45959.827796180558</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45959.827796180558</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45959.827796180558</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45959.827796180558</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45959.827796180558</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45959.827796180558</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45959.827796180558</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45959.827796180558</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45959.827796180558</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45959.827796180558</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45959.827796180558</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2"/>
        <v>45959.827796180558</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2"/>
        <v>45959.827796180558</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2"/>
        <v>45959.827796180558</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2"/>
        <v>45959.827796180558</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2"/>
        <v>45959.827796180558</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ref="G828:G891" ca="1" si="13">IFERROR(NOW()-F828,"-")</f>
        <v>45959.827796180558</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45959.827796180558</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45959.827796180558</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45959.827796180558</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45959.827796180558</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45959.827796180558</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45959.827796180558</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45959.827796180558</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45959.827796180558</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45959.827796180558</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45959.827796180558</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45959.827796180558</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45959.827796180558</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45959.827796180558</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45959.827796180558</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45959.827796180558</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45959.827796180558</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45959.827796180558</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45959.827796180558</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45959.827796180558</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45959.827796180558</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45959.827796180558</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45959.827796180558</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45959.827796180558</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45959.827796180558</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45959.827796180558</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45959.827796180558</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45959.827796180558</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45959.827796180558</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45959.827796180558</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45959.827796180558</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45959.827796180558</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45959.827796180558</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45959.827796180558</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45959.827796180558</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45959.827796180558</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45959.827796180558</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45959.827796180558</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45959.827796180558</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45959.827796180558</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45959.827796180558</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45959.827796180558</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45959.827796180558</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45959.827796180558</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45959.827796180558</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45959.827796180558</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45959.827796180558</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45959.827796180558</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45959.827796180558</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45959.827796180558</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45959.827796180558</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45959.827796180558</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45959.827796180558</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45959.827796180558</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45959.827796180558</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45959.827796180558</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45959.827796180558</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45959.827796180558</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45959.827796180558</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3"/>
        <v>45959.827796180558</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3"/>
        <v>45959.827796180558</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3"/>
        <v>45959.827796180558</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3"/>
        <v>45959.827796180558</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3"/>
        <v>45959.827796180558</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ref="G892:G955" ca="1" si="14">IFERROR(NOW()-F892,"-")</f>
        <v>45959.827796180558</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45959.827796180558</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45959.827796180558</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45959.827796180558</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45959.827796180558</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45959.827796180558</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45959.827796180558</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45959.827796180558</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45959.827796180558</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45959.827796180558</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45959.827796180558</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45959.827796180558</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45959.827796180558</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45959.827796180558</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45959.827796180558</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45959.827796180558</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45959.827796180558</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45959.827796180558</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45959.827796180558</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45959.827796180558</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45959.827796180558</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45959.827796180558</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45959.827796180558</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45959.827796180558</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45959.827796180558</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45959.827796180558</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45959.827796180558</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45959.827796180558</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45959.827796180558</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45959.827796180558</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45959.827796180558</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45959.827796180558</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45959.827796180558</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45959.827796180558</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45959.827796180558</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45959.827796180558</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45959.827796180558</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45959.827796180558</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45959.827796180558</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45959.827796180558</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45959.827796180558</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45959.827796180558</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45959.827796180558</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45959.827796180558</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45959.827796180558</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45959.827796180558</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45959.827796180558</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45959.827796180558</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45959.827796180558</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45959.827796180558</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45959.827796180558</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45959.827796180558</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45959.827796180558</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45959.827796180558</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45959.827796180558</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45959.827796180558</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45959.827796180558</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45959.827796180558</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45959.827796180558</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4"/>
        <v>45959.827796180558</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4"/>
        <v>45959.827796180558</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4"/>
        <v>45959.827796180558</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4"/>
        <v>45959.827796180558</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4"/>
        <v>45959.827796180558</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ref="G956:G1019" ca="1" si="15">IFERROR(NOW()-F956,"-")</f>
        <v>45959.827796180558</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45959.827796180558</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45959.827796180558</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45959.827796180558</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45959.827796180558</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45959.827796180558</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45959.827796180558</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45959.827796180558</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45959.827796180558</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45959.827796180558</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45959.827796180558</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45959.827796180558</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45959.827796180558</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45959.827796180558</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45959.827796180558</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45959.827796180558</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45959.827796180558</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45959.827796180558</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45959.827796180558</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45959.827796180558</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45959.827796180558</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45959.827796180558</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45959.827796180558</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45959.827796180558</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45959.827796180558</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45959.827796180558</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45959.827796180558</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45959.827796180558</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45959.827796180558</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45959.827796180558</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45959.827796180558</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45959.827796180558</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45959.827796180558</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45959.827796180558</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45959.827796180558</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45959.827796180558</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45959.827796180558</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45959.827796180558</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45959.827796180558</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45959.827796180558</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45959.827796180558</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45959.827796180558</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45959.827796180558</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45959.827796180558</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45959.827796180558</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45959.827796180558</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45959.827796180558</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45959.827796180558</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45959.827796180558</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45959.827796180558</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45959.827796180558</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45959.827796180558</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45959.827796180558</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45959.827796180558</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45959.827796180558</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45959.827796180558</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45959.827796180558</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45959.827796180558</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45959.827796180558</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5"/>
        <v>45959.827796180558</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5"/>
        <v>45959.827796180558</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5"/>
        <v>45959.827796180558</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5"/>
        <v>45959.827796180558</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5"/>
        <v>45959.827796180558</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ref="G1020:G1083" ca="1" si="16">IFERROR(NOW()-F1020,"-")</f>
        <v>45959.827796180558</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45959.827796180558</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45959.827796180558</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45959.827796180558</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45959.827796180558</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45959.827796180558</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45959.827796180558</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45959.827796180558</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45959.827796180558</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45959.827796180558</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45959.827796180558</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45959.827796180558</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45959.827796180558</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45959.827796180558</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45959.827796180558</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45959.827796180558</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45959.827796180558</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45959.827796180558</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45959.827796180558</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45959.827796180558</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45959.827796180558</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45959.827796180558</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45959.827796180558</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45959.827796180558</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45959.827796180558</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45959.827796180558</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45959.827796180558</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45959.827796180558</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45959.827796180558</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45959.827796180558</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45959.827796180558</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45959.827796180558</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45959.827796180558</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45959.827796180558</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45959.827796180558</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45959.827796180558</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45959.827796180558</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45959.827796180558</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45959.827796180558</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45959.827796180558</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45959.827796180558</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45959.827796180558</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45959.827796180558</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45959.827796180558</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45959.827796180558</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45959.827796180558</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45959.827796180558</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45959.827796180558</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45959.827796180558</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45959.827796180558</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45959.827796180558</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45959.827796180558</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45959.827796180558</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45959.827796180558</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45959.827796180558</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45959.827796180558</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45959.827796180558</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45959.827796180558</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45959.827796180558</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6"/>
        <v>45959.827796180558</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6"/>
        <v>45959.827796180558</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6"/>
        <v>45959.827796180558</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6"/>
        <v>45959.827796180558</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6"/>
        <v>45959.827796180558</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ref="G1084:G1098" ca="1" si="17">IFERROR(NOW()-F1084,"-")</f>
        <v>45959.827796180558</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45959.827796180558</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45959.827796180558</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45959.827796180558</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45959.827796180558</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45959.827796180558</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45959.827796180558</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45959.827796180558</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45959.827796180558</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45959.827796180558</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45959.827796180558</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45959.827796180558</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45959.827796180558</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45959.827796180558</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45959.827796180558</v>
      </c>
      <c r="H1098" s="22"/>
      <c r="I1098" s="19" t="str">
        <f>IFERROR(VLOOKUP(D1098,DB!A:F,6,0),"")</f>
        <v/>
      </c>
      <c r="J1098" s="18" t="str">
        <f>IFERROR(VLOOKUP(D1098,DB!A:G,7,0),"")</f>
        <v/>
      </c>
      <c r="K1098" s="46"/>
      <c r="L1098" s="23" t="str">
        <f>IFERROR(VLOOKUP(D1098,DB!A:I,9,0),"")</f>
        <v/>
      </c>
    </row>
  </sheetData>
  <dataValidations count="2">
    <dataValidation allowBlank="1" showInputMessage="1" showErrorMessage="1" sqref="E1" xr:uid="{5914219A-CB83-432D-936A-CC0CB6F3982A}"/>
    <dataValidation type="list" allowBlank="1" showInputMessage="1" showErrorMessage="1" sqref="E2:E1098"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66"/>
  <sheetViews>
    <sheetView workbookViewId="0">
      <selection activeCell="A3" sqref="A3:XFD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39112</v>
      </c>
      <c r="B2" s="94" t="str">
        <f>IFERROR(VLOOKUP(D2,DB!A:K,11,0),"")</f>
        <v>R4</v>
      </c>
      <c r="C2" s="97">
        <v>1</v>
      </c>
      <c r="D2" s="94" t="s">
        <v>35092</v>
      </c>
      <c r="E2" s="98" t="s">
        <v>39021</v>
      </c>
      <c r="F2" s="99">
        <v>45703.480717592596</v>
      </c>
      <c r="G2" s="100">
        <f ca="1">IFERROR(NOW()-F2,"")</f>
        <v>256.34707835647714</v>
      </c>
      <c r="H2" s="99">
        <v>45703.474768518521</v>
      </c>
      <c r="I2" s="99" t="str">
        <f>IFERROR(VLOOKUP(D2,DB!A:F,6,0),"")</f>
        <v>SCECO</v>
      </c>
      <c r="J2" s="99" t="str">
        <f>IFERROR(VLOOKUP(D2,DB!A:G,7,0),"")</f>
        <v>Dead</v>
      </c>
      <c r="K2" s="101" t="s">
        <v>39113</v>
      </c>
      <c r="L2" s="94" t="str">
        <f>IFERROR(VLOOKUP(D2,DB!A:I,9,0),"")</f>
        <v>Latis</v>
      </c>
    </row>
    <row r="3" spans="1:16" ht="15" customHeight="1">
      <c r="A3" s="119"/>
      <c r="B3" s="119" t="str">
        <f>IFERROR(VLOOKUP(D3,DB!A:K,11,0),"")</f>
        <v/>
      </c>
      <c r="C3" s="120"/>
      <c r="D3" s="121" t="s">
        <v>39114</v>
      </c>
      <c r="E3" s="98"/>
      <c r="F3" s="123"/>
      <c r="G3" s="124">
        <f ca="1">IFERROR(NOW()-F3,"")</f>
        <v>45959.827795949073</v>
      </c>
      <c r="H3" s="123"/>
      <c r="I3" s="119" t="str">
        <f>IFERROR(VLOOKUP(D3,DB!A:F,6,0),"")</f>
        <v/>
      </c>
      <c r="J3" s="119" t="str">
        <f>IFERROR(VLOOKUP(D3,DB!A:G,7,0),"")</f>
        <v/>
      </c>
      <c r="K3" s="125"/>
      <c r="L3" s="121" t="str">
        <f>IFERROR(VLOOKUP(D3,DB!A:I,9,0),"")</f>
        <v/>
      </c>
    </row>
    <row r="4" spans="1:16" ht="15" customHeight="1">
      <c r="A4" s="119"/>
      <c r="B4" s="119" t="str">
        <f>IFERROR(VLOOKUP(D4,DB!A:K,11,0),"")</f>
        <v/>
      </c>
      <c r="C4" s="120"/>
      <c r="D4" s="121"/>
      <c r="E4" s="98"/>
      <c r="F4" s="123"/>
      <c r="G4" s="124">
        <f ca="1">IFERROR(NOW()-F4,"")</f>
        <v>45959.827795949073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45959.827795949073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45959.827795949073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45959.827795949073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45959.827795949073</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45959.827795949073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98"/>
      <c r="F10" s="123"/>
      <c r="G10" s="124">
        <f ca="1">IFERROR(NOW()-F10,"")</f>
        <v>45959.827795949073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45959.827795949073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98"/>
      <c r="F12" s="123"/>
      <c r="G12" s="124">
        <f ca="1">IFERROR(NOW()-F12,"")</f>
        <v>45959.827795949073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45959.827795949073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45959.827795949073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45959.827795949073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45959.827795949073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45959.827795949073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45959.827795949073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45959.827795949073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45959.827795949073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45959.827795949073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45959.827795949073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45959.827795949073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45959.827795949073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45959.827795949073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45959.827795949073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45959.827795949073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45959.827795949073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45959.827795949073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45959.827795949073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45959.827795949073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98"/>
      <c r="F32" s="123"/>
      <c r="G32" s="124">
        <f ca="1">IFERROR(NOW()-F32,"")</f>
        <v>45959.827795949073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98"/>
      <c r="F33" s="123"/>
      <c r="G33" s="124">
        <f ca="1">IFERROR(NOW()-F33,"")</f>
        <v>45959.827795949073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98"/>
      <c r="F34" s="123"/>
      <c r="G34" s="124">
        <f ca="1">IFERROR(NOW()-F34,"")</f>
        <v>45959.827795949073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98"/>
      <c r="F35" s="123"/>
      <c r="G35" s="124">
        <f ca="1">IFERROR(NOW()-F35,"")</f>
        <v>45959.827795949073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98"/>
      <c r="F36" s="123"/>
      <c r="G36" s="124">
        <f ca="1">IFERROR(NOW()-F36,"")</f>
        <v>45959.827795949073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98"/>
      <c r="F37" s="123"/>
      <c r="G37" s="124">
        <f ca="1">IFERROR(NOW()-F37,"")</f>
        <v>45959.827795949073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98"/>
      <c r="F38" s="123"/>
      <c r="G38" s="124">
        <f ca="1">IFERROR(NOW()-F38,"")</f>
        <v>45959.827795949073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98"/>
      <c r="F39" s="123"/>
      <c r="G39" s="124">
        <f ca="1">IFERROR(NOW()-F39,"")</f>
        <v>45959.827795949073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98"/>
      <c r="F40" s="123"/>
      <c r="G40" s="124">
        <f ca="1">IFERROR(NOW()-F40,"")</f>
        <v>45959.827795949073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98"/>
      <c r="F41" s="123"/>
      <c r="G41" s="124">
        <f ca="1">IFERROR(NOW()-F41,"")</f>
        <v>45959.827795949073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98"/>
      <c r="F42" s="123"/>
      <c r="G42" s="124">
        <f ca="1">IFERROR(NOW()-F42,"")</f>
        <v>45959.827795949073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98"/>
      <c r="F43" s="123"/>
      <c r="G43" s="124">
        <f ca="1">IFERROR(NOW()-F43,"")</f>
        <v>45959.827795949073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98"/>
      <c r="F44" s="123"/>
      <c r="G44" s="124">
        <f ca="1">IFERROR(NOW()-F44,"")</f>
        <v>45959.827795949073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98"/>
      <c r="F45" s="123"/>
      <c r="G45" s="124">
        <f ca="1">IFERROR(NOW()-F45,"")</f>
        <v>45959.827795949073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98"/>
      <c r="F46" s="123"/>
      <c r="G46" s="124">
        <f ca="1">IFERROR(NOW()-F46,"")</f>
        <v>45959.827795949073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98"/>
      <c r="F47" s="123"/>
      <c r="G47" s="124">
        <f ca="1">IFERROR(NOW()-F47,"")</f>
        <v>45959.827795949073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98"/>
      <c r="F48" s="123"/>
      <c r="G48" s="124">
        <f ca="1">IFERROR(NOW()-F48,"")</f>
        <v>45959.827795949073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98"/>
      <c r="F49" s="123"/>
      <c r="G49" s="124">
        <f ca="1">IFERROR(NOW()-F49,"")</f>
        <v>45959.827795949073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98"/>
      <c r="F50" s="123"/>
      <c r="G50" s="124">
        <f ca="1">IFERROR(NOW()-F50,"")</f>
        <v>45959.827795949073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98"/>
      <c r="F51" s="123"/>
      <c r="G51" s="124">
        <f ca="1">IFERROR(NOW()-F51,"")</f>
        <v>45959.827795949073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98"/>
      <c r="F52" s="123"/>
      <c r="G52" s="124">
        <f ca="1">IFERROR(NOW()-F52,"")</f>
        <v>45959.827795949073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98"/>
      <c r="F53" s="123"/>
      <c r="G53" s="124">
        <f ca="1">IFERROR(NOW()-F53,"")</f>
        <v>45959.827795949073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98"/>
      <c r="F54" s="123"/>
      <c r="G54" s="124">
        <f ca="1">IFERROR(NOW()-F54,"")</f>
        <v>45959.827795949073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98"/>
      <c r="F55" s="123"/>
      <c r="G55" s="124">
        <f ca="1">IFERROR(NOW()-F55,"")</f>
        <v>45959.827795949073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98"/>
      <c r="F56" s="123"/>
      <c r="G56" s="124">
        <f ca="1">IFERROR(NOW()-F56,"")</f>
        <v>45959.827795949073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45959.827795949073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45959.827795949073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45959.827795949073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45959.827795949073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45959.827795949073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45959.827795949073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45959.827795949073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45959.827795949073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45959.827795949073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45959.827795949073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45959.827795949073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45959.827795949073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45959.827795949073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45959.827795949073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45959.827795949073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45959.827795949073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45959.827795949073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45959.827795949073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45959.827795949073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45959.827795949073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45959.827795949073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45959.827795949073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45959.827795949073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45959.827795949073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45959.827795949073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45959.827795949073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45959.827795949073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45959.827795949073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45959.827795949073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45959.827795949073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45959.827795949073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45959.827795949073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45959.827795949073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45959.827795949073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45959.827795949073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45959.827795949073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45959.827795949073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45959.827795949073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45959.827795949073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45959.827795949073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45959.827795949073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45959.827795949073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45959.827795949073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45959.827795949073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45959.827795949073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45959.827795949073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45959.827795949073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45959.827795949073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45959.827795949073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45959.827795949073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45959.827795949073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45959.827795949073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45959.827795949073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45959.827795949073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45959.827795949073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45959.827795949073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45959.827795949073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45959.827795949073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45959.827795949073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45959.827795949073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45959.827795949073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45959.827795949073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45959.827796180558</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45959.827796180558</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45959.827796180558</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45959.827796180558</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45959.827796180558</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45959.827796180558</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45959.827796180558</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45959.827796180558</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45959.827796180558</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45959.827796180558</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45959.827796180558</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45959.827796180558</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45959.827796180558</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45959.827796180558</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45959.827796180558</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45959.827796180558</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45959.827796180558</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45959.827796180558</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45959.827796180558</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45959.827796180558</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45959.827796180558</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45959.827796180558</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45959.827796180558</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45959.827796180558</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45959.827796180558</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45959.827796180558</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45959.827796180558</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45959.827796180558</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45959.827796180558</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45959.827796180558</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45959.827796180558</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45959.827796180558</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45959.827796180558</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45959.827796180558</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45959.827796180558</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45959.827796180558</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45959.827796180558</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45959.827796180558</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45959.827796180558</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45959.827796180558</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45959.827796180558</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45959.827796180558</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45959.827796180558</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45959.827796180558</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45959.827796180558</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45959.827796180558</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45959.827796180558</v>
      </c>
      <c r="H165" s="123"/>
      <c r="I165" s="119" t="str">
        <f>IFERROR(VLOOKUP(D165,DB!A:F,6,0),"")</f>
        <v/>
      </c>
      <c r="J165" s="119" t="str">
        <f>IFERROR(VLOOKUP(D165,DB!A:G,7,0),"")</f>
        <v/>
      </c>
      <c r="K165" s="125"/>
      <c r="L165" s="121" t="str">
        <f>IFERROR(VLOOKUP(D165,DB!A:I,9,0),"")</f>
        <v/>
      </c>
    </row>
    <row r="166" spans="1:12" ht="15" customHeight="1">
      <c r="A166" s="126"/>
      <c r="B166" s="126" t="str">
        <f>IFERROR(VLOOKUP(D166,DB!A:K,11,0),"")</f>
        <v/>
      </c>
      <c r="C166" s="127"/>
      <c r="D166" s="128"/>
      <c r="E166" s="129"/>
      <c r="F166" s="130"/>
      <c r="G166" s="131">
        <f ca="1">IFERROR(NOW()-F166,"")</f>
        <v>45959.827796180558</v>
      </c>
      <c r="H166" s="130"/>
      <c r="I166" s="126" t="str">
        <f>IFERROR(VLOOKUP(D166,DB!A:F,6,0),"")</f>
        <v/>
      </c>
      <c r="J166" s="126" t="str">
        <f>IFERROR(VLOOKUP(D166,DB!A:G,7,0),"")</f>
        <v/>
      </c>
      <c r="K166" s="132"/>
      <c r="L166" s="128" t="str">
        <f>IFERROR(VLOOKUP(D166,DB!A:I,9,0),"")</f>
        <v/>
      </c>
    </row>
  </sheetData>
  <dataValidations count="2">
    <dataValidation allowBlank="1" showInputMessage="1" showErrorMessage="1" sqref="E1" xr:uid="{A4F81451-56CC-4543-9497-104C4E44EE4B}"/>
    <dataValidation type="list" allowBlank="1" showInputMessage="1" showErrorMessage="1" sqref="E2:E56"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98"/>
  <sheetViews>
    <sheetView workbookViewId="0">
      <selection activeCell="D13" sqref="D13"/>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39115</v>
      </c>
      <c r="B2" s="37" t="str">
        <f>IFERROR(VLOOKUP(D2,DB!A:K,11,0),"")</f>
        <v>R5</v>
      </c>
      <c r="C2" s="37">
        <v>3</v>
      </c>
      <c r="D2" s="118" t="s">
        <v>36011</v>
      </c>
      <c r="E2" s="37" t="s">
        <v>39021</v>
      </c>
      <c r="F2" s="38">
        <v>45891.832060185188</v>
      </c>
      <c r="G2" s="144">
        <f ca="1">IFERROR(NOW()-F2,"")</f>
        <v>67.995735763885023</v>
      </c>
      <c r="H2" s="38">
        <v>45891.790393518517</v>
      </c>
      <c r="I2" s="37" t="str">
        <f>IFERROR(VLOOKUP(D2,DB!A:F,6,0),"")</f>
        <v>Generator-SG</v>
      </c>
      <c r="J2" s="37" t="str">
        <f>IFERROR(VLOOKUP(D2,DB!A:G,7,0),"")</f>
        <v>Vandalized</v>
      </c>
      <c r="K2" s="37" t="s">
        <v>39116</v>
      </c>
      <c r="L2" s="37" t="str">
        <f>IFERROR(VLOOKUP(D2,DB!A:I,9,0),"")</f>
        <v>Latis</v>
      </c>
      <c r="M2" s="117"/>
    </row>
    <row r="3" spans="1:13" ht="30.75">
      <c r="A3" s="37" t="s">
        <v>39117</v>
      </c>
      <c r="B3" s="37" t="str">
        <f>IFERROR(VLOOKUP(D3,DB!A:K,11,0),"")</f>
        <v>R5</v>
      </c>
      <c r="C3" s="37">
        <v>1</v>
      </c>
      <c r="D3" s="37" t="s">
        <v>33268</v>
      </c>
      <c r="E3" s="37" t="s">
        <v>39102</v>
      </c>
      <c r="F3" s="38">
        <v>45926.188877314817</v>
      </c>
      <c r="G3" s="144">
        <f t="shared" ref="G3" ca="1" si="0">IFERROR(NOW()-F3,"")</f>
        <v>33.638918634256697</v>
      </c>
      <c r="H3" s="38">
        <v>45926.158159722225</v>
      </c>
      <c r="I3" s="37" t="str">
        <f>IFERROR(VLOOKUP(D3,DB!A:F,6,0),"")</f>
        <v>SCECO</v>
      </c>
      <c r="J3" s="37" t="str">
        <f>IFERROR(VLOOKUP(D3,DB!A:G,7,0),"")</f>
        <v>Good</v>
      </c>
      <c r="K3" s="37" t="s">
        <v>39118</v>
      </c>
      <c r="L3" s="37" t="str">
        <f>IFERROR(VLOOKUP(D3,DB!A:I,9,0),"")</f>
        <v>Latis</v>
      </c>
      <c r="M3" s="117"/>
    </row>
    <row r="4" spans="1:13" ht="48" customHeight="1">
      <c r="A4" s="152" t="s">
        <v>39119</v>
      </c>
      <c r="B4" s="152" t="str">
        <f>IFERROR(VLOOKUP(D4,DB!A:K,11,0),"")</f>
        <v>R5</v>
      </c>
      <c r="C4" s="152">
        <v>1</v>
      </c>
      <c r="D4" s="152" t="s">
        <v>34758</v>
      </c>
      <c r="E4" s="152" t="s">
        <v>39102</v>
      </c>
      <c r="F4" s="153">
        <v>45948.661111111112</v>
      </c>
      <c r="G4" s="154">
        <f ca="1">IFERROR(NOW()-F4,"")</f>
        <v>11.166684837960929</v>
      </c>
      <c r="H4" s="153">
        <v>45948.661111111112</v>
      </c>
      <c r="I4" s="152" t="str">
        <f>IFERROR(VLOOKUP(D4,DB!A:F,6,0),"")</f>
        <v>SCECO</v>
      </c>
      <c r="J4" s="152" t="str">
        <f>IFERROR(VLOOKUP(D4,DB!A:G,7,0),"")</f>
        <v>Dead</v>
      </c>
      <c r="K4" s="152" t="s">
        <v>39120</v>
      </c>
      <c r="L4" s="152" t="str">
        <f>IFERROR(VLOOKUP(D4,DB!A:I,9,0),"")</f>
        <v>Latis</v>
      </c>
    </row>
    <row r="5" spans="1:13" ht="15">
      <c r="A5" s="152" t="s">
        <v>39121</v>
      </c>
      <c r="B5" s="152" t="str">
        <f>IFERROR(VLOOKUP(D5,DB!A:K,11,0),"")</f>
        <v>R5</v>
      </c>
      <c r="C5" s="152">
        <v>1</v>
      </c>
      <c r="D5" s="152" t="s">
        <v>38224</v>
      </c>
      <c r="E5" s="152" t="s">
        <v>39102</v>
      </c>
      <c r="F5" s="153">
        <v>45959.68372685185</v>
      </c>
      <c r="G5" s="154">
        <f ca="1">IFERROR(NOW()-F5,"")</f>
        <v>0.14406909722310957</v>
      </c>
      <c r="H5" s="153">
        <v>45959.661168981482</v>
      </c>
      <c r="I5" s="152" t="str">
        <f>IFERROR(VLOOKUP(D5,DB!A:F,6,0),"")</f>
        <v>SCECO</v>
      </c>
      <c r="J5" s="152" t="str">
        <f>IFERROR(VLOOKUP(D5,DB!A:G,7,0),"")</f>
        <v>Haj Removal</v>
      </c>
      <c r="K5" s="152" t="s">
        <v>39122</v>
      </c>
      <c r="L5" s="152" t="str">
        <f>IFERROR(VLOOKUP(D5,DB!A:I,9,0),"")</f>
        <v>Latis</v>
      </c>
    </row>
    <row r="6" spans="1:13" ht="30.75">
      <c r="A6" s="152" t="s">
        <v>39123</v>
      </c>
      <c r="B6" s="152" t="str">
        <f>IFERROR(VLOOKUP(D6,DB!A:K,11,0),"")</f>
        <v>R5</v>
      </c>
      <c r="C6" s="152">
        <v>1</v>
      </c>
      <c r="D6" s="152" t="s">
        <v>38174</v>
      </c>
      <c r="E6" s="152" t="s">
        <v>39102</v>
      </c>
      <c r="F6" s="153" t="s">
        <v>24</v>
      </c>
      <c r="G6" s="154" t="str">
        <f ca="1">IFERROR(NOW()-F6,"")</f>
        <v/>
      </c>
      <c r="H6" s="153">
        <v>45959.661168981482</v>
      </c>
      <c r="I6" s="152" t="str">
        <f>IFERROR(VLOOKUP(D6,DB!A:F,6,0),"")</f>
        <v>SCECO</v>
      </c>
      <c r="J6" s="152" t="str">
        <f>IFERROR(VLOOKUP(D6,DB!A:G,7,0),"")</f>
        <v>Haj Removal</v>
      </c>
      <c r="K6" s="152" t="s">
        <v>39122</v>
      </c>
      <c r="L6" s="152" t="str">
        <f>IFERROR(VLOOKUP(D6,DB!A:I,9,0),"")</f>
        <v>Latis</v>
      </c>
    </row>
    <row r="7" spans="1:13" ht="30.75">
      <c r="A7" s="152" t="s">
        <v>39123</v>
      </c>
      <c r="B7" s="152" t="str">
        <f>IFERROR(VLOOKUP(D7,DB!A:K,11,0),"")</f>
        <v>R5</v>
      </c>
      <c r="C7" s="152">
        <v>2</v>
      </c>
      <c r="D7" s="152" t="s">
        <v>38159</v>
      </c>
      <c r="E7" s="152" t="s">
        <v>39102</v>
      </c>
      <c r="F7" s="153" t="s">
        <v>24</v>
      </c>
      <c r="G7" s="154" t="str">
        <f ca="1">IFERROR(NOW()-F7,"")</f>
        <v/>
      </c>
      <c r="H7" s="153">
        <v>45959.661168981482</v>
      </c>
      <c r="I7" s="152" t="str">
        <f>IFERROR(VLOOKUP(D7,DB!A:F,6,0),"")</f>
        <v>SCECO</v>
      </c>
      <c r="J7" s="152" t="str">
        <f>IFERROR(VLOOKUP(D7,DB!A:G,7,0),"")</f>
        <v>Haj Removal</v>
      </c>
      <c r="K7" s="152" t="s">
        <v>39124</v>
      </c>
      <c r="L7" s="152" t="str">
        <f>IFERROR(VLOOKUP(D7,DB!A:I,9,0),"")</f>
        <v>Latis</v>
      </c>
    </row>
    <row r="8" spans="1:13" ht="15">
      <c r="A8" s="152" t="s">
        <v>39125</v>
      </c>
      <c r="B8" s="152" t="str">
        <f>IFERROR(VLOOKUP(D8,DB!A:K,11,0),"")</f>
        <v>R5</v>
      </c>
      <c r="C8" s="152">
        <v>1</v>
      </c>
      <c r="D8" s="152" t="s">
        <v>38388</v>
      </c>
      <c r="E8" s="152" t="s">
        <v>39021</v>
      </c>
      <c r="F8" s="153">
        <v>45959.776261574072</v>
      </c>
      <c r="G8" s="154">
        <f ca="1">IFERROR(NOW()-F8,"")</f>
        <v>5.1534375001210719E-2</v>
      </c>
      <c r="H8" s="153">
        <v>45959.770173611112</v>
      </c>
      <c r="I8" s="152" t="str">
        <f>IFERROR(VLOOKUP(D8,DB!A:F,6,0),"")</f>
        <v>SCECO</v>
      </c>
      <c r="J8" s="152" t="str">
        <f>IFERROR(VLOOKUP(D8,DB!A:G,7,0),"")</f>
        <v>Good</v>
      </c>
      <c r="K8" s="152" t="s">
        <v>39126</v>
      </c>
      <c r="L8" s="152" t="str">
        <f>IFERROR(VLOOKUP(D8,DB!A:I,9,0),"")</f>
        <v>Latis</v>
      </c>
    </row>
    <row r="9" spans="1:13" ht="30.75">
      <c r="A9" s="152" t="s">
        <v>39127</v>
      </c>
      <c r="B9" s="152" t="str">
        <f>IFERROR(VLOOKUP(D9,DB!A:K,11,0),"")</f>
        <v>R5</v>
      </c>
      <c r="C9" s="152">
        <v>2</v>
      </c>
      <c r="D9" s="152" t="s">
        <v>38430</v>
      </c>
      <c r="E9" s="152" t="s">
        <v>39021</v>
      </c>
      <c r="F9" s="153">
        <v>45959.793969907405</v>
      </c>
      <c r="G9" s="154">
        <f ca="1">IFERROR(NOW()-F9,"")</f>
        <v>3.382604166836245E-2</v>
      </c>
      <c r="H9" s="153">
        <v>45959.786412037036</v>
      </c>
      <c r="I9" s="152" t="str">
        <f>IFERROR(VLOOKUP(D9,DB!A:F,6,0),"")</f>
        <v>SCECO</v>
      </c>
      <c r="J9" s="152" t="str">
        <f>IFERROR(VLOOKUP(D9,DB!A:G,7,0),"")</f>
        <v>Good</v>
      </c>
      <c r="K9" s="152" t="s">
        <v>39128</v>
      </c>
      <c r="L9" s="152" t="str">
        <f>IFERROR(VLOOKUP(D9,DB!A:I,9,0),"")</f>
        <v>Latis</v>
      </c>
    </row>
    <row r="10" spans="1:13" ht="15">
      <c r="A10" s="152" t="s">
        <v>39129</v>
      </c>
      <c r="B10" s="152" t="str">
        <f>IFERROR(VLOOKUP(D10,DB!A:K,11,0),"")</f>
        <v>R5</v>
      </c>
      <c r="C10" s="152">
        <v>2</v>
      </c>
      <c r="D10" s="152" t="s">
        <v>38407</v>
      </c>
      <c r="E10" s="152" t="s">
        <v>39021</v>
      </c>
      <c r="F10" s="153">
        <v>45959.801898148151</v>
      </c>
      <c r="G10" s="154">
        <f ca="1">IFERROR(NOW()-F10,"")</f>
        <v>2.5897800922393799E-2</v>
      </c>
      <c r="H10" s="153">
        <v>45959.792569444442</v>
      </c>
      <c r="I10" s="152" t="str">
        <f>IFERROR(VLOOKUP(D10,DB!A:F,6,0),"")</f>
        <v>SCECO</v>
      </c>
      <c r="J10" s="152" t="str">
        <f>IFERROR(VLOOKUP(D10,DB!A:G,7,0),"")</f>
        <v>Good</v>
      </c>
      <c r="K10" s="152" t="s">
        <v>39130</v>
      </c>
      <c r="L10" s="152" t="str">
        <f>IFERROR(VLOOKUP(D10,DB!A:I,9,0),"")</f>
        <v>Latis</v>
      </c>
    </row>
    <row r="11" spans="1:13" ht="15">
      <c r="A11" s="152" t="s">
        <v>39131</v>
      </c>
      <c r="B11" s="152" t="str">
        <f>IFERROR(VLOOKUP(D11,DB!A:K,11,0),"")</f>
        <v>R5</v>
      </c>
      <c r="C11" s="152">
        <v>1</v>
      </c>
      <c r="D11" s="152" t="s">
        <v>38350</v>
      </c>
      <c r="E11" s="152" t="s">
        <v>39021</v>
      </c>
      <c r="F11" s="153">
        <v>45959.815092592595</v>
      </c>
      <c r="G11" s="154">
        <f ca="1">IFERROR(NOW()-F11,"")</f>
        <v>1.2703356478596106E-2</v>
      </c>
      <c r="H11" s="153">
        <v>45959.809062499997</v>
      </c>
      <c r="I11" s="152" t="str">
        <f>IFERROR(VLOOKUP(D11,DB!A:F,6,0),"")</f>
        <v>SCECO</v>
      </c>
      <c r="J11" s="152" t="str">
        <f>IFERROR(VLOOKUP(D11,DB!A:G,7,0),"")</f>
        <v>Good</v>
      </c>
      <c r="K11" s="152" t="s">
        <v>39132</v>
      </c>
      <c r="L11" s="152" t="str">
        <f>IFERROR(VLOOKUP(D11,DB!A:I,9,0),"")</f>
        <v>Latis</v>
      </c>
    </row>
    <row r="12" spans="1:13" ht="15">
      <c r="A12" s="152"/>
      <c r="B12" s="152" t="str">
        <f>IFERROR(VLOOKUP(D12,DB!A:K,11,0),"")</f>
        <v/>
      </c>
      <c r="C12" s="152"/>
      <c r="D12"/>
      <c r="E12" s="152"/>
      <c r="F12" s="153"/>
      <c r="G12" s="154">
        <f ca="1">IFERROR(NOW()-F12,"")</f>
        <v>45959.827795949073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45959.827795949073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45959.827795949073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45959.827795949073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45959.827795949073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45959.827795949073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45959.827795949073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45959.827795949073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45959.827795949073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45959.827795949073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45959.827795949073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45959.827795949073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45959.827795949073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45959.827795949073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45959.827795949073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45959.827795949073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45959.827795949073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45959.827795949073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45959.827795949073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45959.827795949073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45959.827795949073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45959.827795949073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45959.827795949073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45959.827795949073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45959.827795949073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45959.827795949073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45959.827795949073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45959.827795949073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45959.827795949073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45959.827795949073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45959.827795949073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45959.827795949073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45959.827795949073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45959.827795949073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45959.827795949073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45959.827795949073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45959.827795949073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45959.827795949073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45959.827795949073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45959.827795949073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45959.827795949073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45959.827795949073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45959.827795949073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45959.827795949073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45959.827795949073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45959.827795949073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45959.827795949073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45959.827795949073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45959.827795949073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45959.827795949073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45959.827795949073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45959.827795949073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45959.827795949073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45959.827795949073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45959.827795949073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45959.827795949073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45959.827795949073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45959.827795949073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45959.827795949073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45959.827795949073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45959.827795949073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45959.827795949073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45959.827795949073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45959.827795949073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45959.827795949073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45959.827795949073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45959.827795949073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45959.827795949073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45959.827795949073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45959.827795949073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45959.827795949073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45959.827795949073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45959.827795949073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45959.827795949073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45959.827795949073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45959.827795949073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45959.827795949073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45959.827795949073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45959.827795949073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45959.827795949073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45959.827795949073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45959.827795949073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45959.827795949073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45959.827795949073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45959.827795949073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45959.827795949073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45959.827795949073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45959.827795949073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45959.827795949073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45959.827795949073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45959.827795949073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45959.827795949073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45959.827795949073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45959.827795949073</v>
      </c>
      <c r="H105" s="153"/>
      <c r="I105" s="152" t="str">
        <f>IFERROR(VLOOKUP(D105,DB!A:F,6,0),"")</f>
        <v/>
      </c>
      <c r="J105" s="152" t="str">
        <f>IFERROR(VLOOKUP(D105,DB!A:G,7,0),"")</f>
        <v/>
      </c>
      <c r="K105" s="152"/>
      <c r="L105" s="152" t="str">
        <f>IFERROR(VLOOKUP(D105,DB!A:I,9,0),"")</f>
        <v/>
      </c>
    </row>
    <row r="106" spans="1:12" ht="15">
      <c r="A106" s="158"/>
      <c r="B106" s="158" t="str">
        <f>IFERROR(VLOOKUP(D106,DB!A:K,11,0),"")</f>
        <v/>
      </c>
      <c r="C106" s="158"/>
      <c r="D106" s="158"/>
      <c r="E106" s="158"/>
      <c r="F106" s="159"/>
      <c r="G106" s="160">
        <f ca="1">IFERROR(NOW()-F106,"")</f>
        <v>45959.827795949073</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45959.827795949073</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45959.827795949073</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45959.827795949073</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45959.827795949073</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45959.827795949073</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45959.827795949073</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45959.827795949073</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45959.827795949073</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45959.827795949073</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45959.827795949073</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45959.827795949073</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45959.827795949073</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45959.827795949073</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45959.827795949073</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45959.827795949073</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45959.827795949073</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45959.827795949073</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45959.827795949073</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45959.827795949073</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45959.827795949073</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45959.827795949073</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45959.827795949073</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45959.827795949073</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45959.827795949073</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45959.827795949073</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45959.827795949073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45959.827795949073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45959.827795949073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45959.827795949073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45959.827795949073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45959.827795949073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45959.827795949073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45959.827795949073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45959.827795949073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45959.827795949073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45959.827795949073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45959.827795949073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45959.827795949073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45959.827795949073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45959.827795949073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45959.827795949073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45959.827795949073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45959.827795949073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45959.827795949073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45959.827795949073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45959.827795949073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45959.827795949073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45959.827795949073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45959.827795949073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45959.827795949073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45959.827795949073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45959.827795949073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45959.827795949073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45959.827795949073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45959.827795949073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45959.827795949073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45959.827795949073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45959.827795949073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45959.827795949073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45959.827795949073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45959.827795949073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45959.827795949073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45959.827795949073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45959.827795949073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45959.827795949073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45959.827795949073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45959.827795949073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45959.827795949073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45959.827795949073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45959.827795949073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45959.827795949073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45959.827795949073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45959.827795949073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45959.827795949073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45959.827795949073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45959.827795949073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45959.827795949073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45959.827795949073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45959.827795949073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45959.827795949073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45959.827795949073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45959.827795949073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45959.827795949073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45959.827795949073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45959.827795949073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45959.827795949073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45959.827795949073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45959.827795949073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45959.827795949073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45959.827795949073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45959.827795949073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45959.827795949073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45959.827795949073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45959.827795949073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45959.827795949073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45959.827795949073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45959.827795949073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45959.827795949073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45959.827795949073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45959.827795949073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45959.827795949073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45959.827795949073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45959.827795949073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45959.827795949073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45959.827795949073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45959.827795949073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45959.827795949073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45959.827795949073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45959.827795949073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45959.827795949073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45959.827795949073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45959.827795949073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45959.827795949073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45959.827795949073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45959.827795949073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45959.827795949073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45959.827795949073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45959.827795949073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45959.827795949073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45959.827795949073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45959.827795949073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45959.827795949073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45959.827795949073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45959.827795949073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45959.827795949073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45959.827795949073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45959.827795949073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45959.827795949073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45959.827795949073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45959.827795949073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45959.827795949073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45959.827795949073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45959.827795949073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45959.827795949073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45959.827795949073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45959.827795949073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45959.827795949073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45959.827795949073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45959.827795949073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45959.827795949073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45959.827795949073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45959.827795949073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45959.827795949073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45959.827795949073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45959.827795949073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45959.827795949073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45959.827795949073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45959.827795949073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45959.827795949073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45959.827795949073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45959.827795949073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45959.827795949073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45959.827795949073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45959.827795949073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45959.827795949073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45959.827795949073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45959.827795949073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45959.827795949073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45959.827795949073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45959.827795949073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45959.827795949073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45959.827795949073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45959.827795949073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45959.827795949073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45959.827795949073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45959.827795949073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45959.827795949073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45959.827795949073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45959.827795949073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45959.827795949073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45959.827795949073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45959.827795949073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45959.827795949073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45959.827795949073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45959.827795949073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45959.827795949073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45959.827795949073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45959.827795949073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45959.827795949073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45959.827795949073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45959.827795949073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45959.827795949073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45959.827795949073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45959.827795949073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45959.827795949073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45959.827795949073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45959.827795949073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45959.827795949073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45959.827795949073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45959.827795949073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45959.827795949073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45959.827795949073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45959.827795949073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45959.827795949073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45959.827795949073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45959.827795949073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45959.827795949073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45959.827795949073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45959.827795949073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45959.827795949073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45959.827795949073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45959.827795949073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45959.827795949073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45959.827795949073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45959.827795949073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45959.827795949073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45959.827795949073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45959.827795949073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45959.827795949073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45959.827795949073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45959.827795949073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45959.827795949073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45959.827795949073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45959.827795949073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45959.827795949073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45959.827795949073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45959.827795949073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45959.827795949073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45959.827795949073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45959.827795949073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45959.827795949073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45959.827795949073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45959.827795949073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45959.827795949073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45959.827795949073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45959.827795949073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45959.827795949073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45959.827795949073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45959.827795949073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45959.827795949073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45959.827795949073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45959.827795949073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45959.827795949073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45959.827795949073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45959.827795949073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45959.827795949073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45959.827795949073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45959.827795949073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45959.827795949073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45959.827795949073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45959.827795949073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45959.827795949073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45959.827795949073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45959.827795949073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45959.827795949073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45959.827795949073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45959.827795949073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45959.827795949073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45959.827795949073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45959.827795949073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45959.827795949073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45959.827795949073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45959.827795949073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45959.827795949073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45959.827795949073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45959.827795949073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45959.827795949073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45959.827795949073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45959.827795949073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45959.827795949073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45959.827795949073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45959.827795949073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45959.827795949073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45959.827795949073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45959.827795949073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45959.827795949073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45959.827795949073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45959.827795949073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45959.827795949073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45959.827795949073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45959.827795949073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45959.827795949073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45959.827795949073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45959.827795949073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45959.827795949073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45959.827795949073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45959.827795949073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45959.827795949073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45959.827795949073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45959.827795949073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45959.827795949073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45959.827795949073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45959.827795949073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45959.827795949073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45959.827795949073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45959.827795949073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45959.827795949073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45959.827795949073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45959.827795949073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45959.827795949073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45959.827795949073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45959.827795949073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45959.827795949073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45959.827795949073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45959.827795949073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45959.827795949073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45959.827795949073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45959.827795949073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45959.827795949073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45959.827795949073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45959.827795949073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45959.827795949073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45959.827795949073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45959.827795949073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45959.827795949073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45959.827795949073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45959.827795949073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45959.827795949073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45959.827795949073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45959.827795949073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45959.827795949073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45959.827795949073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45959.827795949073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45959.827795949073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45959.827795949073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45959.827795949073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45959.827795949073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45959.827795949073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45959.827795949073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45959.827795949073</v>
      </c>
      <c r="H426" s="159"/>
      <c r="I426" s="158" t="str">
        <f>IFERROR(VLOOKUP(D426,DB!A:F,6,0),"")</f>
        <v/>
      </c>
      <c r="J426" s="158" t="str">
        <f>IFERROR(VLOOKUP(D426,DB!A:G,7,0),"")</f>
        <v/>
      </c>
      <c r="K426" s="158"/>
      <c r="L426" s="158" t="str">
        <f>IFERROR(VLOOKUP(D426,DB!A:I,9,0),"")</f>
        <v/>
      </c>
    </row>
    <row r="427" spans="1:12" ht="15"/>
    <row r="428" spans="1:12" ht="15"/>
    <row r="429" spans="1:12" ht="15"/>
    <row r="430" spans="1:12" ht="15"/>
    <row r="431" spans="1:12" ht="15"/>
    <row r="432" spans="1:1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6" ht="15"/>
    <row r="537" ht="15"/>
    <row r="539" ht="15"/>
    <row r="540" ht="15"/>
    <row r="541" ht="15"/>
    <row r="542" ht="15"/>
    <row r="544" ht="15"/>
    <row r="545" ht="15"/>
    <row r="552" ht="15"/>
    <row r="553" ht="15"/>
    <row r="554" ht="15"/>
    <row r="555" ht="15"/>
    <row r="556" ht="15"/>
    <row r="557" ht="15"/>
    <row r="560" ht="15"/>
    <row r="561" ht="15"/>
    <row r="562" ht="15"/>
    <row r="563" ht="15"/>
    <row r="564" ht="15"/>
    <row r="565" ht="15"/>
    <row r="566" ht="15"/>
    <row r="567" ht="15"/>
    <row r="568" ht="15"/>
    <row r="569" ht="15"/>
    <row r="570" ht="15"/>
    <row r="571"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7" ht="15"/>
    <row r="628" ht="15"/>
    <row r="665" ht="15"/>
    <row r="666" ht="15"/>
    <row r="667" ht="15"/>
    <row r="668" ht="15"/>
    <row r="669" ht="15"/>
    <row r="670" ht="15"/>
    <row r="671" ht="15"/>
    <row r="672" ht="15"/>
    <row r="673" ht="15"/>
    <row r="674"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5" ht="15"/>
    <row r="756" ht="15"/>
    <row r="757" ht="15"/>
    <row r="759" ht="15"/>
    <row r="760"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3" ht="15"/>
    <row r="794" ht="15"/>
    <row r="964" ht="15"/>
    <row r="965" ht="15"/>
    <row r="966" ht="15"/>
    <row r="967" ht="15"/>
    <row r="968" ht="15"/>
    <row r="969" ht="15"/>
    <row r="975" ht="15"/>
    <row r="976" ht="15"/>
    <row r="977" ht="15"/>
    <row r="978" ht="15"/>
    <row r="979" ht="15"/>
    <row r="980" ht="15"/>
    <row r="981" ht="15"/>
    <row r="983" ht="15"/>
    <row r="984" ht="15"/>
    <row r="985" ht="15"/>
    <row r="986" ht="15"/>
    <row r="987" ht="15"/>
    <row r="988" ht="15"/>
    <row r="989" ht="15"/>
    <row r="990" ht="15"/>
    <row r="991" ht="15"/>
    <row r="992" ht="15"/>
    <row r="993" ht="15"/>
    <row r="994" ht="15"/>
    <row r="995" ht="15"/>
    <row r="996" ht="15"/>
    <row r="997" ht="15"/>
    <row r="998" ht="15"/>
    <row r="999" ht="15"/>
    <row r="1000"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2" ht="15"/>
    <row r="1033" ht="15"/>
    <row r="1039" ht="15"/>
    <row r="1040" ht="15"/>
    <row r="1042" ht="15"/>
    <row r="1043" ht="15"/>
    <row r="1044" ht="15"/>
    <row r="1045" ht="15"/>
    <row r="1046" ht="15"/>
    <row r="1047" ht="15"/>
    <row r="1048" ht="15"/>
    <row r="1050" ht="15"/>
    <row r="1051" ht="15"/>
    <row r="1052"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21" ht="15"/>
    <row r="1122" ht="15"/>
    <row r="1123" ht="15"/>
    <row r="1124" ht="15"/>
    <row r="1125" ht="15"/>
    <row r="1126" ht="15"/>
    <row r="1127" ht="15"/>
    <row r="1128" ht="15"/>
    <row r="1129" ht="15"/>
    <row r="1130" ht="15"/>
    <row r="1131" ht="15"/>
    <row r="1132" ht="15"/>
    <row r="1133" ht="15"/>
    <row r="1134" ht="15"/>
    <row r="1136" ht="15"/>
    <row r="1137" ht="15"/>
    <row r="1138" ht="15"/>
    <row r="1139" ht="15"/>
    <row r="1140" ht="15"/>
    <row r="1141" ht="15"/>
    <row r="1142" ht="15"/>
    <row r="1143" ht="15"/>
    <row r="1144" ht="15"/>
    <row r="1145" ht="15"/>
    <row r="1146" ht="15"/>
    <row r="1147" ht="15"/>
    <row r="1150" ht="15"/>
    <row r="1151" ht="15"/>
    <row r="1152" ht="15"/>
    <row r="1153" ht="15"/>
    <row r="1154" ht="15"/>
    <row r="1155" ht="15"/>
    <row r="1156" ht="15"/>
    <row r="1158" ht="15"/>
    <row r="1159" ht="15"/>
    <row r="1160" ht="15"/>
    <row r="1161" ht="15"/>
    <row r="1162" ht="15"/>
    <row r="1163" ht="15"/>
    <row r="1164" ht="15"/>
    <row r="1165" ht="15"/>
    <row r="1166" ht="15"/>
    <row r="1167" ht="15"/>
    <row r="1168" ht="15"/>
    <row r="1170" ht="15"/>
    <row r="1171" ht="15"/>
    <row r="1172" ht="15"/>
    <row r="1173" ht="15"/>
    <row r="1174" ht="15"/>
    <row r="1175" ht="15"/>
    <row r="1176" ht="15"/>
    <row r="1177" ht="15"/>
    <row r="1178" ht="15"/>
    <row r="1179" ht="15"/>
    <row r="1187" ht="15"/>
    <row r="1188" ht="15"/>
    <row r="1191" ht="15"/>
    <row r="1192" ht="15"/>
    <row r="1193" ht="15"/>
    <row r="1194" ht="15"/>
    <row r="1195" ht="15"/>
    <row r="1196" ht="15"/>
    <row r="1197" ht="15"/>
    <row r="1198" ht="15"/>
    <row r="1201" ht="15"/>
    <row r="1202" ht="15"/>
    <row r="1203" ht="15"/>
    <row r="1204" ht="15"/>
    <row r="1205" ht="15"/>
    <row r="1206" ht="15"/>
    <row r="1207" ht="15"/>
    <row r="1208" ht="15"/>
    <row r="1209" ht="15"/>
    <row r="1210" ht="15"/>
    <row r="1211" ht="15"/>
    <row r="1212" ht="15"/>
    <row r="1214" ht="15"/>
    <row r="1215" ht="15"/>
    <row r="1216" ht="15"/>
    <row r="1219" ht="15"/>
    <row r="1221" ht="15"/>
    <row r="1223" ht="15"/>
    <row r="1226" ht="15"/>
    <row r="1227" ht="15"/>
    <row r="1228" ht="15"/>
    <row r="1230" ht="15"/>
    <row r="1232" ht="15"/>
    <row r="1233" ht="15"/>
    <row r="1234" ht="15"/>
    <row r="1235" ht="15"/>
    <row r="1236" ht="15"/>
    <row r="1238" ht="15"/>
    <row r="1239" ht="15"/>
    <row r="1240" ht="15"/>
    <row r="1241" ht="15"/>
    <row r="1243" ht="15"/>
    <row r="1245" ht="15"/>
    <row r="1246" ht="15"/>
    <row r="1248" ht="15"/>
    <row r="1249" ht="15"/>
    <row r="1250" ht="15"/>
    <row r="1251" ht="15"/>
    <row r="1253" ht="15"/>
    <row r="1255" ht="15"/>
    <row r="1256" ht="15"/>
    <row r="1257" ht="15"/>
    <row r="1258" ht="15"/>
    <row r="1260" ht="15"/>
    <row r="1261" ht="15"/>
    <row r="1262" ht="15"/>
    <row r="1263" ht="15"/>
    <row r="1264" ht="15"/>
    <row r="1265" ht="15"/>
    <row r="1266" ht="15"/>
    <row r="1269" ht="15"/>
    <row r="1271" ht="15"/>
    <row r="1272" ht="15"/>
    <row r="1273" ht="15"/>
    <row r="1274" ht="15"/>
    <row r="1275" ht="15"/>
    <row r="1276" ht="15"/>
    <row r="1277" ht="15"/>
    <row r="1278" ht="15"/>
    <row r="1281" ht="15"/>
    <row r="1282" ht="15"/>
    <row r="1284" ht="15"/>
    <row r="1286" ht="15"/>
    <row r="1287" ht="15"/>
    <row r="1288" ht="15"/>
    <row r="1289" ht="15"/>
    <row r="1290" ht="15"/>
    <row r="1294" ht="15"/>
    <row r="1295" ht="15"/>
    <row r="1297" ht="15"/>
    <row r="1298" ht="15"/>
  </sheetData>
  <dataValidations count="2">
    <dataValidation allowBlank="1" showInputMessage="1" showErrorMessage="1" sqref="E1" xr:uid="{920C6338-E771-4DAE-8C89-92A9093EA4DE}"/>
    <dataValidation type="list" allowBlank="1" showInputMessage="1" showErrorMessage="1" sqref="E2:E42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67"/>
  <sheetViews>
    <sheetView workbookViewId="0">
      <selection activeCell="A2" sqref="A2:X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70"/>
      <c r="E2" s="106"/>
      <c r="F2" s="107"/>
      <c r="G2" s="77">
        <f ca="1">IFERROR(NOW()-F2,"-")</f>
        <v>45959.827795949073</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45959.827795949073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70" t="s">
        <v>39133</v>
      </c>
      <c r="E4" s="106"/>
      <c r="F4" s="107"/>
      <c r="G4" s="77">
        <f ca="1">IFERROR(NOW()-F4,"-")</f>
        <v>45959.827795949073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45959.827795949073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45959.827795949073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45959.827795949073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45959.827795949073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45959.827795949073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45959.827795949073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45959.827795949073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45959.827795949073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45959.827795949073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45959.827795949073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45959.827795949073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45959.827795949073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45959.827795949073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45959.827795949073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45959.827795949073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45959.827795949073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45959.827795949073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45959.827795949073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45959.827795949073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45959.827795949073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45959.827795949073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45959.827795949073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45959.827795949073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45959.827795949073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45959.827795949073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45959.827795949073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45959.827795949073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45959.827795949073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45959.827795949073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45959.827795949073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45959.827795949073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45959.827795949073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45959.827795949073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45959.827795949073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45959.827795949073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45959.827795949073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45959.827795949073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45959.827795949073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45959.827795949073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45959.827795949073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45959.827795949073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45959.827795949073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45959.827795949073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45959.827795949073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45959.827795949073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45959.827795949073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45959.827795949073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45959.827795949073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45959.827795949073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45959.827795949073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45959.827795949073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45959.827795949073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45959.827795949073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45959.827795949073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45959.827795949073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45959.827795949073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45959.827795949073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45959.827795949073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45959.827795949073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45959.827795949073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45959.827795949073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45959.827795949073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45959.827795949073</v>
      </c>
      <c r="H67" s="107"/>
      <c r="I67" s="103" t="str">
        <f>IFERROR(VLOOKUP(D67,DB!A:F,6,0),"")</f>
        <v/>
      </c>
      <c r="J67" s="102" t="str">
        <f>IFERROR(VLOOKUP(D67,DB!A:G,7,0),"")</f>
        <v/>
      </c>
      <c r="K67" s="108"/>
      <c r="L67" s="109" t="str">
        <f>IFERROR(VLOOKUP(D67,DB!A:I,9,0),"")</f>
        <v/>
      </c>
    </row>
  </sheetData>
  <dataValidations count="2">
    <dataValidation allowBlank="1" showInputMessage="1" showErrorMessage="1" sqref="E1" xr:uid="{380493DB-286A-4683-AF55-C78F04945A49}"/>
    <dataValidation type="list" allowBlank="1" showInputMessage="1" showErrorMessage="1" sqref="E2:E67"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2025-10-29T16:52:02Z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